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2\要項\"/>
    </mc:Choice>
  </mc:AlternateContent>
  <bookViews>
    <workbookView xWindow="0" yWindow="0" windowWidth="21075" windowHeight="11355"/>
  </bookViews>
  <sheets>
    <sheet name="全国年代別団体" sheetId="8" r:id="rId1"/>
  </sheets>
  <definedNames>
    <definedName name="_xlnm.Print_Area" localSheetId="0">全国年代別団体!$A$1:$AE$39</definedName>
  </definedNames>
  <calcPr calcId="152511"/>
</workbook>
</file>

<file path=xl/calcChain.xml><?xml version="1.0" encoding="utf-8"?>
<calcChain xmlns="http://schemas.openxmlformats.org/spreadsheetml/2006/main">
  <c r="U24" i="8" l="1"/>
  <c r="CE24" i="8"/>
  <c r="CF24" i="8"/>
  <c r="U23" i="8"/>
  <c r="X44" i="8"/>
  <c r="CE23" i="8"/>
  <c r="CF23" i="8"/>
  <c r="U22" i="8"/>
  <c r="U44" i="8"/>
  <c r="CE22" i="8"/>
  <c r="CF22" i="8"/>
  <c r="CG21" i="8"/>
  <c r="U21" i="8"/>
  <c r="CE21" i="8"/>
  <c r="CF21" i="8"/>
  <c r="CE25" i="8"/>
  <c r="CF25" i="8"/>
  <c r="AK44" i="8"/>
  <c r="AN44" i="8"/>
  <c r="AL44" i="8"/>
  <c r="U15" i="8"/>
  <c r="CE15" i="8" s="1"/>
  <c r="CF15" i="8" s="1"/>
  <c r="U16" i="8"/>
  <c r="U43" i="8"/>
  <c r="U17" i="8"/>
  <c r="CE17" i="8"/>
  <c r="CF17" i="8"/>
  <c r="AK43" i="8"/>
  <c r="AN43" i="8" s="1"/>
  <c r="AE44" i="8"/>
  <c r="AH44" i="8"/>
  <c r="U19" i="8"/>
  <c r="CE19" i="8"/>
  <c r="CF19" i="8"/>
  <c r="U18" i="8"/>
  <c r="AA43" i="8"/>
  <c r="CE18" i="8"/>
  <c r="CF18" i="8"/>
  <c r="AE43" i="8"/>
  <c r="AF43" i="8" s="1"/>
  <c r="U25" i="8"/>
  <c r="J51" i="8"/>
  <c r="AV44" i="8"/>
  <c r="AU44" i="8"/>
  <c r="AT44" i="8"/>
  <c r="AS44" i="8"/>
  <c r="AR44" i="8"/>
  <c r="AQ44" i="8"/>
  <c r="AD44" i="8"/>
  <c r="AC44" i="8"/>
  <c r="AB44" i="8"/>
  <c r="AA44" i="8"/>
  <c r="Z44" i="8"/>
  <c r="Y44" i="8"/>
  <c r="W44" i="8"/>
  <c r="V44" i="8"/>
  <c r="T44" i="8"/>
  <c r="S44" i="8"/>
  <c r="R44" i="8"/>
  <c r="Q44" i="8"/>
  <c r="P44" i="8"/>
  <c r="O44" i="8"/>
  <c r="BH13" i="8"/>
  <c r="BH23" i="8"/>
  <c r="BK13" i="8"/>
  <c r="BK23" i="8"/>
  <c r="H44" i="8"/>
  <c r="BN23" i="8"/>
  <c r="BQ23" i="8"/>
  <c r="BT23" i="8"/>
  <c r="BW23" i="8"/>
  <c r="F44" i="8"/>
  <c r="E44" i="8"/>
  <c r="D44" i="8"/>
  <c r="AV43" i="8"/>
  <c r="AU43" i="8"/>
  <c r="AT43" i="8"/>
  <c r="AS43" i="8"/>
  <c r="AR43" i="8"/>
  <c r="AQ43" i="8"/>
  <c r="AC43" i="8"/>
  <c r="AB43" i="8"/>
  <c r="Z43" i="8"/>
  <c r="Y43" i="8"/>
  <c r="W43" i="8"/>
  <c r="V43" i="8"/>
  <c r="T43" i="8"/>
  <c r="S43" i="8"/>
  <c r="Q43" i="8"/>
  <c r="P43" i="8"/>
  <c r="O43" i="8"/>
  <c r="BH14" i="8"/>
  <c r="BK14" i="8"/>
  <c r="H43" i="8" s="1"/>
  <c r="BN14" i="8"/>
  <c r="BQ14" i="8"/>
  <c r="BT14" i="8"/>
  <c r="BW14" i="8"/>
  <c r="F43" i="8"/>
  <c r="E43" i="8"/>
  <c r="D43" i="8"/>
  <c r="AH25" i="8"/>
  <c r="AG25" i="8"/>
  <c r="A25" i="8"/>
  <c r="AH24" i="8"/>
  <c r="AG24" i="8"/>
  <c r="A24" i="8"/>
  <c r="AH23" i="8"/>
  <c r="AG23" i="8"/>
  <c r="A23" i="8"/>
  <c r="AH22" i="8"/>
  <c r="AG22" i="8"/>
  <c r="A22" i="8"/>
  <c r="AH21" i="8"/>
  <c r="AG21" i="8"/>
  <c r="AG20" i="8"/>
  <c r="A21" i="8"/>
  <c r="AH20" i="8"/>
  <c r="AH19" i="8"/>
  <c r="AG19" i="8"/>
  <c r="A19" i="8"/>
  <c r="AH18" i="8"/>
  <c r="AG18" i="8"/>
  <c r="A18" i="8"/>
  <c r="AH17" i="8"/>
  <c r="AG17" i="8"/>
  <c r="AG14" i="8" s="1"/>
  <c r="A17" i="8"/>
  <c r="AH16" i="8"/>
  <c r="AG16" i="8"/>
  <c r="A16" i="8"/>
  <c r="AH15" i="8"/>
  <c r="AG15" i="8"/>
  <c r="A15" i="8"/>
  <c r="BW13" i="8"/>
  <c r="BT13" i="8"/>
  <c r="BQ13" i="8"/>
  <c r="BN13" i="8"/>
  <c r="AI44" i="8"/>
  <c r="AO44" i="8"/>
  <c r="AP44" i="8"/>
  <c r="AD43" i="8"/>
  <c r="X43" i="8"/>
  <c r="CE16" i="8"/>
  <c r="CF16" i="8"/>
  <c r="G43" i="8"/>
  <c r="AG44" i="8"/>
  <c r="AJ44" i="8"/>
  <c r="AF44" i="8"/>
  <c r="BZ23" i="8"/>
  <c r="G44" i="8"/>
  <c r="CH21" i="8"/>
  <c r="W20" i="8"/>
  <c r="AM44" i="8"/>
  <c r="BK24" i="8"/>
  <c r="BH24" i="8"/>
  <c r="BN24" i="8"/>
  <c r="BQ24" i="8"/>
  <c r="BW24" i="8"/>
  <c r="BT24" i="8"/>
  <c r="BZ24" i="8"/>
  <c r="AC20" i="8"/>
  <c r="I44" i="8"/>
  <c r="BZ14" i="8" l="1"/>
  <c r="BW15" i="8" s="1"/>
  <c r="BT15" i="8"/>
  <c r="BN15" i="8"/>
  <c r="BK15" i="8"/>
  <c r="BZ15" i="8" s="1"/>
  <c r="AC14" i="8" s="1"/>
  <c r="BH15" i="8"/>
  <c r="BQ15" i="8"/>
  <c r="CG15" i="8"/>
  <c r="CH15" i="8"/>
  <c r="W14" i="8" s="1"/>
  <c r="AG43" i="8"/>
  <c r="AJ43" i="8"/>
  <c r="AP43" i="8"/>
  <c r="AH43" i="8"/>
  <c r="AL43" i="8"/>
  <c r="AI43" i="8"/>
  <c r="AO43" i="8"/>
  <c r="AM43" i="8"/>
  <c r="R43" i="8"/>
  <c r="AC26" i="8" l="1"/>
  <c r="I43" i="8"/>
</calcChain>
</file>

<file path=xl/sharedStrings.xml><?xml version="1.0" encoding="utf-8"?>
<sst xmlns="http://schemas.openxmlformats.org/spreadsheetml/2006/main" count="147" uniqueCount="84">
  <si>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</si>
  <si>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</si>
  <si>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</si>
  <si>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/</t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</si>
  <si>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</si>
  <si>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</si>
  <si>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</si>
  <si>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</si>
  <si>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</si>
  <si>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</si>
  <si>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</si>
  <si>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</si>
  <si>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</si>
  <si>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チーム名</t>
    <rPh sb="3" eb="4">
      <t>メイ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</si>
  <si>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</si>
  <si>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</si>
  <si>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選択してください</t>
    <rPh sb="0" eb="2">
      <t>センタク</t>
    </rPh>
    <phoneticPr fontId="2"/>
  </si>
  <si>
    <t>男性</t>
    <rPh sb="0" eb="2">
      <t>ダンセイ</t>
    </rPh>
    <phoneticPr fontId="2"/>
  </si>
  <si>
    <t>加盟 一般</t>
    <rPh sb="0" eb="2">
      <t>カメイ</t>
    </rPh>
    <rPh sb="3" eb="5">
      <t>イッパン</t>
    </rPh>
    <phoneticPr fontId="2"/>
  </si>
  <si>
    <t>女性</t>
    <rPh sb="0" eb="2">
      <t>ジョセイ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</si>
  <si>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</si>
  <si>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目的</t>
    <rPh sb="0" eb="2">
      <t>モクテキ</t>
    </rPh>
    <phoneticPr fontId="2"/>
  </si>
  <si>
    <t>他にやむなく（観覧席を含め）入場が必要な方は記入ください。（観覧・応援のみ、無記入は入場不可）</t>
  </si>
  <si>
    <t>監督</t>
    <rPh sb="0" eb="2">
      <t>カントク</t>
    </rPh>
    <phoneticPr fontId="2"/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</si>
  <si>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</si>
  <si>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</si>
  <si>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</si>
  <si>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</si>
  <si>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&lt;連絡事項&gt;</t>
    <rPh sb="1" eb="5">
      <t>レンラクジコウ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</si>
  <si>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</si>
  <si>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</si>
  <si>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</si>
  <si>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</si>
  <si>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</si>
  <si>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</si>
  <si>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</si>
  <si>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チーム名</t>
    <rPh sb="3" eb="4">
      <t>ナ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</si>
  <si>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</si>
  <si>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</si>
  <si>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</si>
  <si>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</si>
  <si>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</si>
  <si>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申込者</t>
    <rPh sb="0" eb="2">
      <t>モウシコミ</t>
    </rPh>
    <rPh sb="2" eb="3">
      <t>シャ</t>
    </rPh>
    <phoneticPr fontId="2"/>
  </si>
  <si>
    <t>電話番号</t>
    <rPh sb="0" eb="4">
      <t>デンワバンゴウ</t>
    </rPh>
    <phoneticPr fontId="2"/>
  </si>
  <si>
    <t>未</t>
    <rPh sb="0" eb="1">
      <t>ミ</t>
    </rPh>
    <phoneticPr fontId="2"/>
  </si>
  <si>
    <t>※氏名はフルネームで記入してください。</t>
    <rPh sb="1" eb="3">
      <t>シメイ</t>
    </rPh>
    <rPh sb="10" eb="12">
      <t>キニュウ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</si>
  <si>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</si>
  <si>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</si>
  <si>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※全国卓球選手権競技規定に変更があった場合ホームページに掲載します。</t>
    <rPh sb="1" eb="8">
      <t>ゼンコクタッキュウセンシュケン</t>
    </rPh>
    <rPh sb="8" eb="12">
      <t>キョウギキテイ</t>
    </rPh>
    <rPh sb="13" eb="15">
      <t>ヘンコウ</t>
    </rPh>
    <rPh sb="19" eb="21">
      <t>バアイ</t>
    </rPh>
    <rPh sb="28" eb="30">
      <t>ケイサイ</t>
    </rPh>
    <phoneticPr fontId="2"/>
  </si>
  <si>
    <r>
      <t>※</t>
    </r>
    <r>
      <rPr>
        <b/>
        <sz val="11"/>
        <rFont val="ＭＳ Ｐゴシック"/>
        <family val="3"/>
        <charset val="128"/>
      </rPr>
      <t>最終締切以降のメンバー変更は認められません。本戦辞退はできません</t>
    </r>
    <rPh sb="1" eb="7">
      <t>サイシュウシメキリイコウ</t>
    </rPh>
    <rPh sb="12" eb="14">
      <t>ヘンコウ</t>
    </rPh>
    <rPh sb="15" eb="16">
      <t>ミト</t>
    </rPh>
    <rPh sb="23" eb="25">
      <t>ホンセン</t>
    </rPh>
    <rPh sb="25" eb="27">
      <t>ジタイ</t>
    </rPh>
    <phoneticPr fontId="2"/>
  </si>
  <si>
    <t>生年月日</t>
    <rPh sb="0" eb="4">
      <t>セイネンガッピ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</si>
  <si>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</si>
  <si>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</si>
  <si>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</si>
  <si>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―</t>
    <phoneticPr fontId="2"/>
  </si>
  <si>
    <t>―</t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</si>
  <si>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</si>
  <si>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</si>
  <si>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</si>
  <si>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</si>
  <si>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注意事項</t>
    <rPh sb="0" eb="4">
      <t>チュウイジコウ</t>
    </rPh>
    <phoneticPr fontId="2"/>
  </si>
  <si>
    <t>加盟一般</t>
    <rPh sb="0" eb="2">
      <t>カメイ</t>
    </rPh>
    <rPh sb="2" eb="4">
      <t>イッパン</t>
    </rPh>
    <phoneticPr fontId="2"/>
  </si>
  <si>
    <t>監督</t>
  </si>
  <si>
    <t>選手1</t>
  </si>
  <si>
    <t>選手3</t>
  </si>
  <si>
    <t>選手4</t>
  </si>
  <si>
    <t>選手5</t>
  </si>
  <si>
    <t>申込者</t>
  </si>
  <si>
    <t>※年齢は</t>
    <rPh sb="1" eb="3">
      <t>ネンレイ</t>
    </rPh>
    <phoneticPr fontId="2"/>
  </si>
  <si>
    <t>での満年齢になっているか確認してください。</t>
    <rPh sb="2" eb="5">
      <t>マンネンレイ</t>
    </rPh>
    <rPh sb="12" eb="14">
      <t>カクニン</t>
    </rPh>
    <phoneticPr fontId="2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</si>
  <si>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rFont val="ＭＳ Ｐゴシック"/>
        <family val="3"/>
        <charset val="128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rFont val="ＭＳ Ｐゴシック"/>
        <family val="3"/>
        <charset val="128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2"/>
  </si>
  <si>
    <t>※監督が選手を兼ねるときは場合は両方に名前を書いてください。複数参加の場合はチーム名の後に（A)・（B)・（Ｃ）・・・をつけてください。</t>
    <rPh sb="1" eb="3">
      <t>カントク</t>
    </rPh>
    <rPh sb="4" eb="6">
      <t>センシュ</t>
    </rPh>
    <rPh sb="7" eb="8">
      <t>カ</t>
    </rPh>
    <rPh sb="13" eb="15">
      <t>バアイ</t>
    </rPh>
    <rPh sb="16" eb="18">
      <t>リョウホウ</t>
    </rPh>
    <rPh sb="19" eb="21">
      <t>ナマエ</t>
    </rPh>
    <rPh sb="22" eb="23">
      <t>カ</t>
    </rPh>
    <rPh sb="30" eb="32">
      <t>フクスウ</t>
    </rPh>
    <rPh sb="32" eb="34">
      <t>サンカ</t>
    </rPh>
    <rPh sb="35" eb="37">
      <t>バアイ</t>
    </rPh>
    <rPh sb="41" eb="42">
      <t>メイ</t>
    </rPh>
    <rPh sb="43" eb="44">
      <t>アト</t>
    </rPh>
    <phoneticPr fontId="2"/>
  </si>
  <si>
    <t>受付NO</t>
    <rPh sb="0" eb="2">
      <t>ウケツケ</t>
    </rPh>
    <phoneticPr fontId="2"/>
  </si>
  <si>
    <t>選手2</t>
  </si>
  <si>
    <t>関係者</t>
    <rPh sb="0" eb="3">
      <t>カンケイシャ</t>
    </rPh>
    <phoneticPr fontId="2"/>
  </si>
  <si>
    <t>クラブ名</t>
    <phoneticPr fontId="2"/>
  </si>
  <si>
    <t>備考</t>
    <rPh sb="0" eb="2">
      <t>ビコウ</t>
    </rPh>
    <phoneticPr fontId="2"/>
  </si>
  <si>
    <t>年代</t>
    <rPh sb="0" eb="2">
      <t>ネンダイ</t>
    </rPh>
    <phoneticPr fontId="2"/>
  </si>
  <si>
    <r>
      <t>※この予選会に非加盟員は出場できません。必ず選手全員</t>
    </r>
    <r>
      <rPr>
        <b/>
        <sz val="11"/>
        <rFont val="ＭＳ Ｐゴシック"/>
        <family val="3"/>
        <charset val="128"/>
      </rPr>
      <t>加盟登録手続きを済ませてから申込してください。</t>
    </r>
    <rPh sb="3" eb="6">
      <t>ヨセンカイ</t>
    </rPh>
    <rPh sb="7" eb="8">
      <t>ヒ</t>
    </rPh>
    <rPh sb="8" eb="10">
      <t>カメイ</t>
    </rPh>
    <rPh sb="10" eb="11">
      <t>イン</t>
    </rPh>
    <rPh sb="12" eb="14">
      <t>シュツジョウ</t>
    </rPh>
    <rPh sb="20" eb="21">
      <t>カナラ</t>
    </rPh>
    <rPh sb="22" eb="24">
      <t>センシュ</t>
    </rPh>
    <rPh sb="24" eb="26">
      <t>ゼンイン</t>
    </rPh>
    <rPh sb="26" eb="28">
      <t>カメイ</t>
    </rPh>
    <rPh sb="28" eb="30">
      <t>トウロク</t>
    </rPh>
    <rPh sb="30" eb="32">
      <t>テツヅ</t>
    </rPh>
    <rPh sb="34" eb="35">
      <t>ス</t>
    </rPh>
    <rPh sb="40" eb="42">
      <t>モウシコミ</t>
    </rPh>
    <phoneticPr fontId="2"/>
  </si>
  <si>
    <t>※生年月日は西暦で、年齢は</t>
    <rPh sb="1" eb="5">
      <t>セイネンガッピ</t>
    </rPh>
    <rPh sb="6" eb="8">
      <t>セイレキ</t>
    </rPh>
    <rPh sb="10" eb="12">
      <t>ネンレイ</t>
    </rPh>
    <phoneticPr fontId="2"/>
  </si>
  <si>
    <t>での満年齢を記入してください。</t>
    <phoneticPr fontId="2"/>
  </si>
  <si>
    <t>※必ずチームの最年少選手の年代へエントリーしてください。申込む年代を間違えると失格になります。</t>
    <rPh sb="1" eb="2">
      <t>カナラ</t>
    </rPh>
    <rPh sb="7" eb="12">
      <t>サイネンショウセンシュ</t>
    </rPh>
    <rPh sb="13" eb="15">
      <t>ネンダイ</t>
    </rPh>
    <rPh sb="28" eb="30">
      <t>モウシコ</t>
    </rPh>
    <rPh sb="31" eb="33">
      <t>ネンダイ</t>
    </rPh>
    <rPh sb="34" eb="36">
      <t>マチガ</t>
    </rPh>
    <rPh sb="39" eb="41">
      <t>シッカク</t>
    </rPh>
    <phoneticPr fontId="2"/>
  </si>
  <si>
    <t>第58回全国卓球選手権大会（年代別団体戦）愛知県予選会
兼　第59回愛知県スポーツ祭典卓球大会</t>
    <rPh sb="0" eb="1">
      <t>ダイ</t>
    </rPh>
    <rPh sb="3" eb="4">
      <t>カイ</t>
    </rPh>
    <rPh sb="4" eb="6">
      <t>ゼンコク</t>
    </rPh>
    <rPh sb="6" eb="8">
      <t>タッキュウ</t>
    </rPh>
    <rPh sb="8" eb="11">
      <t>センシュケン</t>
    </rPh>
    <rPh sb="11" eb="13">
      <t>タイカイ</t>
    </rPh>
    <rPh sb="14" eb="17">
      <t>ネンダイベツ</t>
    </rPh>
    <rPh sb="17" eb="20">
      <t>ダンタイセン</t>
    </rPh>
    <rPh sb="21" eb="24">
      <t>アイチケン</t>
    </rPh>
    <rPh sb="24" eb="27">
      <t>ヨセンカイ</t>
    </rPh>
    <rPh sb="28" eb="29">
      <t>ケン</t>
    </rPh>
    <rPh sb="30" eb="31">
      <t>ダイ</t>
    </rPh>
    <rPh sb="33" eb="34">
      <t>カイ</t>
    </rPh>
    <rPh sb="34" eb="37">
      <t>アイチケン</t>
    </rPh>
    <rPh sb="41" eb="43">
      <t>サイテン</t>
    </rPh>
    <rPh sb="43" eb="47">
      <t>タッキュウタイカイ</t>
    </rPh>
    <phoneticPr fontId="2"/>
  </si>
  <si>
    <t>東SC</t>
    <rPh sb="0" eb="1">
      <t>ヒガシ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</si>
</sst>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m/d"/>
    <numFmt numFmtId="177" formatCode="0_);[Red]\(0\)"/>
    <numFmt numFmtId="178" formatCode="#,###"/>
    <numFmt numFmtId="180" formatCode="[$-F800]dddd\,\ mmmm\ dd\,\ yyyy"/>
    <numFmt numFmtId="181" formatCode="#,###&quot;歳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8" fillId="0" borderId="0" xfId="0" applyFont="1">
      <alignment vertical="center"/>
    </xf>
    <xf numFmtId="0" fontId="0" fillId="2" borderId="0" xfId="0" applyFill="1" applyBorder="1">
      <alignment vertical="center"/>
    </xf>
    <xf numFmtId="176" fontId="1" fillId="2" borderId="3" xfId="0" applyNumberFormat="1" applyFont="1" applyFill="1" applyBorder="1" applyAlignment="1">
      <alignment horizontal="center" vertical="center" shrinkToFit="1"/>
    </xf>
    <xf numFmtId="178" fontId="0" fillId="2" borderId="3" xfId="0" applyNumberFormat="1" applyFill="1" applyBorder="1" applyProtection="1">
      <alignment vertical="center"/>
    </xf>
    <xf numFmtId="0" fontId="0" fillId="2" borderId="4" xfId="0" applyFill="1" applyBorder="1" applyAlignment="1" applyProtection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176" fontId="1" fillId="3" borderId="5" xfId="0" applyNumberFormat="1" applyFont="1" applyFill="1" applyBorder="1" applyAlignment="1">
      <alignment vertical="center" wrapText="1"/>
    </xf>
    <xf numFmtId="176" fontId="1" fillId="4" borderId="5" xfId="0" applyNumberFormat="1" applyFont="1" applyFill="1" applyBorder="1" applyAlignment="1">
      <alignment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7" fontId="0" fillId="5" borderId="6" xfId="0" applyNumberFormat="1" applyFont="1" applyFill="1" applyBorder="1" applyAlignment="1">
      <alignment horizontal="center" vertical="center" wrapText="1"/>
    </xf>
    <xf numFmtId="177" fontId="0" fillId="6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176" fontId="1" fillId="3" borderId="5" xfId="0" applyNumberFormat="1" applyFont="1" applyFill="1" applyBorder="1" applyAlignment="1">
      <alignment horizontal="center" vertical="center" wrapText="1" shrinkToFit="1"/>
    </xf>
    <xf numFmtId="176" fontId="0" fillId="3" borderId="5" xfId="0" applyNumberForma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left" vertical="center" shrinkToFit="1"/>
    </xf>
    <xf numFmtId="178" fontId="1" fillId="2" borderId="3" xfId="0" applyNumberFormat="1" applyFont="1" applyFill="1" applyBorder="1" applyAlignment="1">
      <alignment vertical="center" shrinkToFit="1"/>
    </xf>
    <xf numFmtId="178" fontId="0" fillId="2" borderId="3" xfId="0" applyNumberFormat="1" applyFont="1" applyFill="1" applyBorder="1" applyAlignment="1">
      <alignment horizontal="left" vertical="center" shrinkToFit="1"/>
    </xf>
    <xf numFmtId="42" fontId="1" fillId="2" borderId="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177" fontId="0" fillId="5" borderId="3" xfId="0" applyNumberFormat="1" applyFont="1" applyFill="1" applyBorder="1" applyAlignment="1">
      <alignment horizontal="center" vertical="center" shrinkToFit="1"/>
    </xf>
    <xf numFmtId="177" fontId="0" fillId="6" borderId="3" xfId="0" applyNumberFormat="1" applyFont="1" applyFill="1" applyBorder="1" applyAlignment="1">
      <alignment horizontal="center" vertical="center" shrinkToFit="1"/>
    </xf>
    <xf numFmtId="178" fontId="1" fillId="7" borderId="3" xfId="0" applyNumberFormat="1" applyFont="1" applyFill="1" applyBorder="1" applyAlignment="1">
      <alignment vertical="center" shrinkToFit="1"/>
    </xf>
    <xf numFmtId="178" fontId="0" fillId="7" borderId="3" xfId="0" applyNumberFormat="1" applyFont="1" applyFill="1" applyBorder="1" applyAlignment="1">
      <alignment vertical="center" shrinkToFit="1"/>
    </xf>
    <xf numFmtId="178" fontId="1" fillId="0" borderId="3" xfId="0" applyNumberFormat="1" applyFont="1" applyBorder="1" applyAlignment="1">
      <alignment vertical="center" shrinkToFit="1"/>
    </xf>
    <xf numFmtId="178" fontId="0" fillId="2" borderId="3" xfId="0" applyNumberFormat="1" applyFill="1" applyBorder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180" fontId="7" fillId="2" borderId="0" xfId="0" applyNumberFormat="1" applyFont="1" applyFill="1" applyBorder="1" applyAlignment="1" applyProtection="1">
      <alignment horizontal="center" vertical="center"/>
    </xf>
    <xf numFmtId="178" fontId="1" fillId="2" borderId="0" xfId="0" applyNumberFormat="1" applyFont="1" applyFill="1" applyBorder="1" applyAlignment="1">
      <alignment vertical="center" shrinkToFit="1"/>
    </xf>
    <xf numFmtId="178" fontId="1" fillId="2" borderId="0" xfId="0" applyNumberFormat="1" applyFont="1" applyFill="1" applyBorder="1" applyAlignment="1">
      <alignment horizontal="left" vertical="center" shrinkToFit="1"/>
    </xf>
    <xf numFmtId="0" fontId="1" fillId="2" borderId="0" xfId="0" applyFont="1" applyFill="1" applyBorder="1">
      <alignment vertical="center"/>
    </xf>
    <xf numFmtId="178" fontId="6" fillId="2" borderId="0" xfId="0" applyNumberFormat="1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1" fillId="7" borderId="8" xfId="0" applyFont="1" applyFill="1" applyBorder="1" applyAlignment="1">
      <alignment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/>
    </xf>
    <xf numFmtId="180" fontId="1" fillId="7" borderId="3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1" fillId="5" borderId="3" xfId="0" applyFont="1" applyFill="1" applyBorder="1" applyAlignment="1">
      <alignment vertical="center" wrapText="1"/>
    </xf>
    <xf numFmtId="0" fontId="0" fillId="5" borderId="3" xfId="0" applyFill="1" applyBorder="1">
      <alignment vertical="center"/>
    </xf>
    <xf numFmtId="0" fontId="0" fillId="8" borderId="3" xfId="0" applyFill="1" applyBorder="1" applyAlignment="1">
      <alignment vertical="center" wrapText="1"/>
    </xf>
    <xf numFmtId="0" fontId="0" fillId="8" borderId="3" xfId="0" applyFill="1" applyBorder="1">
      <alignment vertical="center"/>
    </xf>
    <xf numFmtId="178" fontId="1" fillId="7" borderId="3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left" vertical="center"/>
    </xf>
    <xf numFmtId="0" fontId="0" fillId="2" borderId="22" xfId="0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9" borderId="11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180" fontId="7" fillId="2" borderId="0" xfId="0" applyNumberFormat="1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42" fontId="0" fillId="2" borderId="14" xfId="0" applyNumberFormat="1" applyFill="1" applyBorder="1" applyAlignment="1">
      <alignment horizontal="center" vertical="center"/>
    </xf>
    <xf numFmtId="42" fontId="0" fillId="2" borderId="36" xfId="0" applyNumberFormat="1" applyFill="1" applyBorder="1" applyAlignment="1">
      <alignment horizontal="center" vertical="center"/>
    </xf>
    <xf numFmtId="42" fontId="0" fillId="2" borderId="2" xfId="0" applyNumberFormat="1" applyFill="1" applyBorder="1" applyAlignment="1">
      <alignment horizontal="center" vertical="center"/>
    </xf>
    <xf numFmtId="42" fontId="0" fillId="2" borderId="34" xfId="0" applyNumberFormat="1" applyFill="1" applyBorder="1" applyAlignment="1">
      <alignment horizontal="center" vertical="center"/>
    </xf>
    <xf numFmtId="42" fontId="0" fillId="2" borderId="15" xfId="0" applyNumberFormat="1" applyFill="1" applyBorder="1" applyAlignment="1">
      <alignment horizontal="center" vertical="center"/>
    </xf>
    <xf numFmtId="42" fontId="0" fillId="2" borderId="37" xfId="0" applyNumberForma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81" fontId="0" fillId="2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178" fontId="0" fillId="2" borderId="14" xfId="0" applyNumberForma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15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4" fontId="0" fillId="9" borderId="15" xfId="0" applyNumberForma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181" fontId="0" fillId="2" borderId="15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81" fontId="0" fillId="2" borderId="16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shrinkToFit="1"/>
    </xf>
    <xf numFmtId="178" fontId="0" fillId="2" borderId="12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42" fontId="7" fillId="2" borderId="11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wrapText="1" shrinkToFit="1"/>
    </xf>
    <xf numFmtId="0" fontId="0" fillId="5" borderId="18" xfId="0" applyFill="1" applyBorder="1" applyAlignment="1">
      <alignment horizontal="center" vertical="center" wrapText="1" shrinkToFit="1"/>
    </xf>
    <xf numFmtId="0" fontId="0" fillId="5" borderId="2" xfId="0" applyFill="1" applyBorder="1" applyAlignment="1">
      <alignment horizontal="center" vertical="center" wrapText="1" shrinkToFit="1"/>
    </xf>
    <xf numFmtId="0" fontId="0" fillId="5" borderId="21" xfId="0" applyFill="1" applyBorder="1" applyAlignment="1">
      <alignment horizontal="center" vertical="center" wrapText="1" shrinkToFit="1"/>
    </xf>
    <xf numFmtId="0" fontId="0" fillId="5" borderId="16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80" fontId="0" fillId="2" borderId="0" xfId="0" applyNumberFormat="1" applyFill="1" applyAlignment="1">
      <alignment horizontal="center" vertical="center"/>
    </xf>
    <xf numFmtId="0" fontId="0" fillId="5" borderId="17" xfId="0" applyFill="1" applyBorder="1" applyAlignment="1">
      <alignment horizontal="center" vertical="center" wrapText="1" shrinkToFit="1"/>
    </xf>
    <xf numFmtId="0" fontId="0" fillId="5" borderId="14" xfId="0" applyFill="1" applyBorder="1" applyAlignment="1">
      <alignment horizontal="center" vertical="center" wrapText="1" shrinkToFit="1"/>
    </xf>
    <xf numFmtId="0" fontId="0" fillId="5" borderId="19" xfId="0" applyFill="1" applyBorder="1" applyAlignment="1">
      <alignment horizontal="center" vertical="center" wrapText="1" shrinkToFit="1"/>
    </xf>
    <xf numFmtId="0" fontId="0" fillId="5" borderId="15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42" fontId="0" fillId="2" borderId="12" xfId="0" applyNumberFormat="1" applyFill="1" applyBorder="1" applyAlignment="1">
      <alignment horizontal="center" vertical="center"/>
    </xf>
    <xf numFmtId="42" fontId="0" fillId="2" borderId="33" xfId="0" applyNumberFormat="1" applyFill="1" applyBorder="1" applyAlignment="1">
      <alignment horizontal="center" vertical="center"/>
    </xf>
    <xf numFmtId="42" fontId="0" fillId="2" borderId="16" xfId="0" applyNumberFormat="1" applyFill="1" applyBorder="1" applyAlignment="1">
      <alignment horizontal="center" vertical="center"/>
    </xf>
    <xf numFmtId="42" fontId="0" fillId="2" borderId="35" xfId="0" applyNumberFormat="1" applyFill="1" applyBorder="1" applyAlignment="1">
      <alignment horizontal="center" vertical="center"/>
    </xf>
    <xf numFmtId="0" fontId="14" fillId="9" borderId="1" xfId="0" applyFont="1" applyFill="1" applyBorder="1" applyAlignment="1" applyProtection="1">
      <alignment horizontal="left" vertical="center"/>
      <protection locked="0"/>
    </xf>
    <xf numFmtId="49" fontId="14" fillId="9" borderId="1" xfId="0" applyNumberFormat="1" applyFont="1" applyFill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left"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0" fontId="14" fillId="2" borderId="25" xfId="0" applyFont="1" applyFill="1" applyBorder="1" applyAlignment="1" applyProtection="1">
      <alignment horizontal="left" vertical="top"/>
      <protection locked="0"/>
    </xf>
    <xf numFmtId="0" fontId="14" fillId="2" borderId="26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14" fillId="2" borderId="27" xfId="0" applyFont="1" applyFill="1" applyBorder="1" applyAlignment="1" applyProtection="1">
      <alignment horizontal="left" vertical="top"/>
      <protection locked="0"/>
    </xf>
    <xf numFmtId="0" fontId="14" fillId="2" borderId="23" xfId="0" applyFont="1" applyFill="1" applyBorder="1" applyAlignment="1" applyProtection="1">
      <alignment horizontal="left" vertical="top"/>
      <protection locked="0"/>
    </xf>
    <xf numFmtId="0" fontId="14" fillId="2" borderId="11" xfId="0" applyFont="1" applyFill="1" applyBorder="1" applyAlignment="1" applyProtection="1">
      <alignment horizontal="left" vertical="top"/>
      <protection locked="0"/>
    </xf>
    <xf numFmtId="0" fontId="14" fillId="2" borderId="24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53</xdr:row>
      <xdr:rowOff>114300</xdr:rowOff>
    </xdr:from>
    <xdr:to>
      <xdr:col>7</xdr:col>
      <xdr:colOff>152400</xdr:colOff>
      <xdr:row>54</xdr:row>
      <xdr:rowOff>152400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733550" y="13058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3"/>
  <sheetViews>
    <sheetView tabSelected="1" zoomScaleNormal="100" workbookViewId="0">
      <selection activeCell="BZ15" sqref="BZ15:CB15"/>
    </sheetView>
  </sheetViews>
  <sheetFormatPr defaultColWidth="3.125" defaultRowHeight="13.5"/>
  <cols>
    <col min="1" max="32" width="3.125" style="12" customWidth="1"/>
    <col min="33" max="34" width="3" style="12" hidden="1" customWidth="1"/>
    <col min="35" max="50" width="3.125" style="12" hidden="1" customWidth="1"/>
    <col min="51" max="51" width="12.625" style="12" customWidth="1"/>
    <col min="52" max="52" width="3.125" style="12" customWidth="1"/>
    <col min="53" max="55" width="14.875" style="12" hidden="1" customWidth="1"/>
    <col min="56" max="56" width="7.125" style="12" hidden="1" customWidth="1"/>
    <col min="57" max="82" width="3.125" style="12" hidden="1" customWidth="1"/>
    <col min="83" max="83" width="3.5" style="12" hidden="1" customWidth="1"/>
    <col min="84" max="84" width="0" style="12" hidden="1" customWidth="1"/>
    <col min="85" max="86" width="3.5" style="12" hidden="1" customWidth="1"/>
    <col min="87" max="91" width="3.125" style="12"/>
    <col min="92" max="93" width="3.75" style="12" customWidth="1"/>
    <col min="94" max="94" width="4" style="12" customWidth="1"/>
    <col min="95" max="16384" width="3.125" style="12"/>
  </cols>
  <sheetData>
    <row r="1" spans="1:86" s="1" customFormat="1" ht="13.5" customHeight="1"/>
    <row r="2" spans="1:86" s="1" customFormat="1" ht="13.5" customHeight="1"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0" t="s">
        <v>1</v>
      </c>
      <c r="U2" s="80"/>
      <c r="V2" s="80"/>
      <c r="W2" s="80"/>
      <c r="X2" s="80"/>
      <c r="Y2" s="82" t="s">
        <v>2</v>
      </c>
      <c r="Z2" s="82"/>
      <c r="AA2" s="82"/>
      <c r="AB2" s="82"/>
      <c r="AC2" s="82"/>
      <c r="AD2" s="82"/>
      <c r="AE2" s="82"/>
    </row>
    <row r="3" spans="1:86" s="1" customFormat="1" ht="30" customHeight="1">
      <c r="B3" s="83" t="s">
        <v>82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86" t="s">
        <v>83</v>
      </c>
      <c r="U3" s="87"/>
      <c r="V3" s="87"/>
      <c r="W3" s="87"/>
      <c r="X3" s="88"/>
      <c r="Y3" s="78">
        <v>8</v>
      </c>
      <c r="Z3" s="2" t="s">
        <v>3</v>
      </c>
      <c r="AA3" s="180">
        <v>28</v>
      </c>
      <c r="AB3" s="180"/>
      <c r="AC3" s="77" t="s">
        <v>46</v>
      </c>
      <c r="AD3" s="89" t="s">
        <v>4</v>
      </c>
      <c r="AE3" s="90"/>
    </row>
    <row r="4" spans="1:86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86" s="1" customFormat="1">
      <c r="B5" s="91" t="s">
        <v>5</v>
      </c>
      <c r="C5" s="91"/>
      <c r="D5" s="91"/>
      <c r="E5" s="9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86" s="1" customFormat="1" ht="18.75" customHeight="1">
      <c r="B6" s="92" t="s">
        <v>6</v>
      </c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R6" s="94" t="s">
        <v>7</v>
      </c>
      <c r="S6" s="94"/>
      <c r="T6" s="94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86" s="1" customFormat="1" ht="18.75" customHeight="1">
      <c r="B7" s="92" t="s">
        <v>8</v>
      </c>
      <c r="C7" s="92"/>
      <c r="D7" s="92"/>
      <c r="E7" s="92"/>
      <c r="F7" s="92"/>
      <c r="G7" s="185"/>
      <c r="H7" s="185"/>
      <c r="I7" s="185"/>
      <c r="J7" s="185"/>
      <c r="K7" s="185"/>
      <c r="L7" s="185"/>
      <c r="M7" s="185"/>
      <c r="N7" s="185"/>
      <c r="O7" s="185"/>
      <c r="P7" s="185"/>
      <c r="R7" s="94" t="s">
        <v>9</v>
      </c>
      <c r="S7" s="94"/>
      <c r="T7" s="94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86" s="1" customFormat="1">
      <c r="B8" s="8"/>
      <c r="C8" s="8"/>
      <c r="D8" s="8"/>
      <c r="E8" s="8"/>
      <c r="F8" s="8"/>
      <c r="G8" s="10"/>
      <c r="H8" s="10"/>
      <c r="I8" s="10"/>
      <c r="J8" s="10"/>
      <c r="K8" s="10"/>
      <c r="L8" s="10"/>
      <c r="M8" s="10"/>
      <c r="N8" s="10"/>
      <c r="O8" s="10"/>
      <c r="P8" s="10"/>
      <c r="R8" s="9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86" s="1" customFormat="1">
      <c r="B9" s="95" t="s">
        <v>10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"/>
      <c r="X9" s="11"/>
      <c r="Y9" s="11"/>
      <c r="Z9" s="11"/>
      <c r="AA9" s="11"/>
      <c r="AB9" s="11"/>
      <c r="AC9" s="11"/>
      <c r="AD9" s="11"/>
    </row>
    <row r="10" spans="1:86" s="1" customFormat="1" ht="13.5" customHeight="1">
      <c r="B10" s="7" t="s">
        <v>68</v>
      </c>
      <c r="C10" s="7"/>
      <c r="D10" s="7"/>
      <c r="E10" s="96">
        <v>45017</v>
      </c>
      <c r="F10" s="96"/>
      <c r="G10" s="96"/>
      <c r="H10" s="96"/>
      <c r="I10" s="96"/>
      <c r="J10" s="7" t="s">
        <v>69</v>
      </c>
      <c r="K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1"/>
      <c r="X10" s="11"/>
      <c r="Y10" s="11"/>
      <c r="Z10" s="11"/>
      <c r="AA10" s="11"/>
      <c r="AB10" s="11"/>
      <c r="AC10" s="11"/>
      <c r="AD10" s="11"/>
    </row>
    <row r="11" spans="1:86" s="1" customFormat="1" ht="13.5" customHeight="1">
      <c r="B11" s="7" t="s">
        <v>70</v>
      </c>
      <c r="C11" s="7"/>
      <c r="D11" s="7"/>
      <c r="E11" s="52"/>
      <c r="F11" s="52"/>
      <c r="G11" s="52"/>
      <c r="H11" s="52"/>
      <c r="I11" s="52"/>
      <c r="J11" s="7"/>
      <c r="K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1"/>
      <c r="X11" s="11"/>
      <c r="Y11" s="11"/>
      <c r="Z11" s="11"/>
      <c r="AA11" s="11"/>
      <c r="AB11" s="11"/>
      <c r="AC11" s="11"/>
      <c r="AD11" s="11"/>
    </row>
    <row r="13" spans="1:86" ht="27" customHeight="1" thickBot="1">
      <c r="B13" s="97" t="s">
        <v>11</v>
      </c>
      <c r="C13" s="98"/>
      <c r="D13" s="99"/>
      <c r="E13" s="102" t="s">
        <v>13</v>
      </c>
      <c r="F13" s="103"/>
      <c r="G13" s="103"/>
      <c r="H13" s="103"/>
      <c r="I13" s="102" t="s">
        <v>8</v>
      </c>
      <c r="J13" s="103"/>
      <c r="K13" s="103"/>
      <c r="L13" s="103"/>
      <c r="M13" s="103"/>
      <c r="N13" s="103"/>
      <c r="O13" s="100" t="s">
        <v>50</v>
      </c>
      <c r="P13" s="100"/>
      <c r="Q13" s="100"/>
      <c r="R13" s="100"/>
      <c r="S13" s="100"/>
      <c r="T13" s="100"/>
      <c r="U13" s="101" t="s">
        <v>47</v>
      </c>
      <c r="V13" s="101"/>
      <c r="W13" s="107" t="s">
        <v>77</v>
      </c>
      <c r="X13" s="108"/>
      <c r="Y13" s="102" t="s">
        <v>14</v>
      </c>
      <c r="Z13" s="103"/>
      <c r="AA13" s="103"/>
      <c r="AB13" s="104"/>
      <c r="AC13" s="102" t="s">
        <v>15</v>
      </c>
      <c r="AD13" s="103"/>
      <c r="AE13" s="104"/>
      <c r="BA13" s="13" t="s">
        <v>11</v>
      </c>
      <c r="BB13" s="13" t="s">
        <v>12</v>
      </c>
      <c r="BC13" s="13" t="s">
        <v>14</v>
      </c>
      <c r="BD13" s="13" t="s">
        <v>15</v>
      </c>
      <c r="BF13" s="105"/>
      <c r="BG13" s="106"/>
      <c r="BH13" s="110" t="str">
        <f>BC15</f>
        <v>加盟 一般</v>
      </c>
      <c r="BI13" s="110"/>
      <c r="BJ13" s="110"/>
      <c r="BK13" s="110">
        <f>BC16</f>
        <v>0</v>
      </c>
      <c r="BL13" s="110"/>
      <c r="BM13" s="110"/>
      <c r="BN13" s="110">
        <f>BC17</f>
        <v>0</v>
      </c>
      <c r="BO13" s="110"/>
      <c r="BP13" s="110"/>
      <c r="BQ13" s="110">
        <f>BC18</f>
        <v>0</v>
      </c>
      <c r="BR13" s="110"/>
      <c r="BS13" s="110"/>
      <c r="BT13" s="110">
        <f>BC19</f>
        <v>0</v>
      </c>
      <c r="BU13" s="110"/>
      <c r="BV13" s="110"/>
      <c r="BW13" s="110">
        <f>BC20</f>
        <v>0</v>
      </c>
      <c r="BX13" s="110"/>
      <c r="BY13" s="110"/>
      <c r="BZ13" s="111" t="s">
        <v>51</v>
      </c>
      <c r="CA13" s="111"/>
      <c r="CB13" s="111"/>
    </row>
    <row r="14" spans="1:86" ht="22.5" customHeight="1">
      <c r="B14" s="175" t="s">
        <v>16</v>
      </c>
      <c r="C14" s="176"/>
      <c r="D14" s="176"/>
      <c r="E14" s="187"/>
      <c r="F14" s="187"/>
      <c r="G14" s="187"/>
      <c r="H14" s="187"/>
      <c r="I14" s="128" t="s">
        <v>23</v>
      </c>
      <c r="J14" s="128"/>
      <c r="K14" s="147"/>
      <c r="L14" s="147"/>
      <c r="M14" s="147"/>
      <c r="N14" s="147"/>
      <c r="O14" s="128" t="s">
        <v>54</v>
      </c>
      <c r="P14" s="128"/>
      <c r="Q14" s="128"/>
      <c r="R14" s="128"/>
      <c r="S14" s="128"/>
      <c r="T14" s="128"/>
      <c r="U14" s="128" t="s">
        <v>54</v>
      </c>
      <c r="V14" s="128"/>
      <c r="W14" s="125">
        <f>CH15</f>
        <v>0</v>
      </c>
      <c r="X14" s="125"/>
      <c r="Y14" s="109" t="s">
        <v>55</v>
      </c>
      <c r="Z14" s="109"/>
      <c r="AA14" s="109"/>
      <c r="AB14" s="109"/>
      <c r="AC14" s="112" t="str">
        <f>BZ15</f>
        <v>―</v>
      </c>
      <c r="AD14" s="112"/>
      <c r="AE14" s="113"/>
      <c r="AF14" s="16"/>
      <c r="AG14" s="54">
        <f>SUM(AG15:AG19)</f>
        <v>0</v>
      </c>
      <c r="AH14" s="53"/>
      <c r="AI14" s="55"/>
      <c r="AJ14" s="16"/>
      <c r="AK14" s="16"/>
      <c r="BA14" s="13" t="s">
        <v>16</v>
      </c>
      <c r="BB14" s="13" t="s">
        <v>16</v>
      </c>
      <c r="BC14" s="13" t="s">
        <v>16</v>
      </c>
      <c r="BD14" s="13"/>
      <c r="BF14" s="111" t="s">
        <v>52</v>
      </c>
      <c r="BG14" s="111"/>
      <c r="BH14" s="111">
        <f>COUNTIF($Y14:$AB19,BH$13)</f>
        <v>0</v>
      </c>
      <c r="BI14" s="111"/>
      <c r="BJ14" s="111"/>
      <c r="BK14" s="111">
        <f>COUNTIF($Y14:$AB19,BK$13)</f>
        <v>0</v>
      </c>
      <c r="BL14" s="111"/>
      <c r="BM14" s="111"/>
      <c r="BN14" s="111">
        <f>COUNTIF($Y14:$AB19,BN$12)</f>
        <v>0</v>
      </c>
      <c r="BO14" s="111"/>
      <c r="BP14" s="111"/>
      <c r="BQ14" s="111">
        <f>COUNTIF($Y14:$AB19,BQ$12)</f>
        <v>0</v>
      </c>
      <c r="BR14" s="111"/>
      <c r="BS14" s="111"/>
      <c r="BT14" s="111">
        <f>COUNTIF($Y14:$AB19,BT$12)</f>
        <v>0</v>
      </c>
      <c r="BU14" s="111"/>
      <c r="BV14" s="111"/>
      <c r="BW14" s="111">
        <f>COUNTIF($Y14:$AB19,BW$12)</f>
        <v>0</v>
      </c>
      <c r="BX14" s="111"/>
      <c r="BY14" s="111"/>
      <c r="BZ14" s="111">
        <f>SUM(BH14:BY14)</f>
        <v>0</v>
      </c>
      <c r="CA14" s="111"/>
      <c r="CB14" s="111"/>
      <c r="CE14" s="156" t="s">
        <v>77</v>
      </c>
      <c r="CF14" s="156"/>
      <c r="CG14" s="156"/>
    </row>
    <row r="15" spans="1:86" ht="22.5" customHeight="1">
      <c r="A15" s="14" t="str">
        <f>IF(AF15=0,"","×")</f>
        <v/>
      </c>
      <c r="B15" s="168"/>
      <c r="C15" s="169"/>
      <c r="D15" s="169"/>
      <c r="E15" s="188"/>
      <c r="F15" s="188"/>
      <c r="G15" s="188"/>
      <c r="H15" s="188"/>
      <c r="I15" s="111" t="s">
        <v>53</v>
      </c>
      <c r="J15" s="111"/>
      <c r="K15" s="119"/>
      <c r="L15" s="119"/>
      <c r="M15" s="119"/>
      <c r="N15" s="119"/>
      <c r="O15" s="118"/>
      <c r="P15" s="119"/>
      <c r="Q15" s="119"/>
      <c r="R15" s="119"/>
      <c r="S15" s="119"/>
      <c r="T15" s="119"/>
      <c r="U15" s="120" t="str">
        <f>IF(O15="","",DATEDIF(O15,$E$10,"Y"))</f>
        <v/>
      </c>
      <c r="V15" s="120"/>
      <c r="W15" s="126"/>
      <c r="X15" s="126"/>
      <c r="Y15" s="121" t="s">
        <v>16</v>
      </c>
      <c r="Z15" s="121"/>
      <c r="AA15" s="121"/>
      <c r="AB15" s="121"/>
      <c r="AC15" s="114"/>
      <c r="AD15" s="114"/>
      <c r="AE15" s="115"/>
      <c r="AF15" s="16"/>
      <c r="AG15" s="15">
        <f>IF($K15="",0,IF($B14=$BA$14,1,0))</f>
        <v>0</v>
      </c>
      <c r="AH15" s="15">
        <f t="shared" ref="AH15:AH25" si="0">IF($K15="",0,IF($Y15=$BC$14,1,0))</f>
        <v>0</v>
      </c>
      <c r="AI15" s="16"/>
      <c r="AJ15" s="16"/>
      <c r="AK15" s="16"/>
      <c r="BA15" s="13" t="s">
        <v>17</v>
      </c>
      <c r="BB15" s="13"/>
      <c r="BC15" s="13" t="s">
        <v>18</v>
      </c>
      <c r="BD15" s="13">
        <v>3000</v>
      </c>
      <c r="BF15" s="111" t="s">
        <v>15</v>
      </c>
      <c r="BG15" s="111"/>
      <c r="BH15" s="111" t="e">
        <f>$BD$15/$BZ14*BH14</f>
        <v>#DIV/0!</v>
      </c>
      <c r="BI15" s="111"/>
      <c r="BJ15" s="111"/>
      <c r="BK15" s="111" t="e">
        <f>$BD$16/$BZ14*BK14</f>
        <v>#DIV/0!</v>
      </c>
      <c r="BL15" s="111"/>
      <c r="BM15" s="111"/>
      <c r="BN15" s="111" t="e">
        <f>$BD$17/$BZ14*BN14</f>
        <v>#DIV/0!</v>
      </c>
      <c r="BO15" s="111"/>
      <c r="BP15" s="111"/>
      <c r="BQ15" s="111" t="e">
        <f>$BD$18/$BZ14*BQ14</f>
        <v>#DIV/0!</v>
      </c>
      <c r="BR15" s="111"/>
      <c r="BS15" s="111"/>
      <c r="BT15" s="111" t="e">
        <f>$BD$19/$BZ14*BT14</f>
        <v>#DIV/0!</v>
      </c>
      <c r="BU15" s="111"/>
      <c r="BV15" s="111"/>
      <c r="BW15" s="111" t="e">
        <f>$BD$20/$BZ14*BW14</f>
        <v>#DIV/0!</v>
      </c>
      <c r="BX15" s="111"/>
      <c r="BY15" s="111"/>
      <c r="BZ15" s="122" t="str">
        <f>IF(BZ14=0,"―",ROUND(SUM(BH15:BY15),-1))</f>
        <v>―</v>
      </c>
      <c r="CA15" s="123"/>
      <c r="CB15" s="124"/>
      <c r="CE15" s="65" t="str">
        <f>IF($O15="","",$U15)</f>
        <v/>
      </c>
      <c r="CF15" s="69" t="str">
        <f>IF(CE15="","",FLOOR(CE15,10))</f>
        <v/>
      </c>
      <c r="CG15" s="100">
        <f>IF(MIN(CF15:CF19)&gt;=80,70,MIN(CF15:CF19))</f>
        <v>0</v>
      </c>
      <c r="CH15" s="126">
        <f>IF(MIN(CF15:CF19)=20,"×",CG15)</f>
        <v>0</v>
      </c>
    </row>
    <row r="16" spans="1:86" ht="22.5" customHeight="1">
      <c r="A16" s="14" t="str">
        <f>IF(AF16=0,"","×")</f>
        <v/>
      </c>
      <c r="B16" s="168"/>
      <c r="C16" s="169"/>
      <c r="D16" s="169"/>
      <c r="E16" s="188"/>
      <c r="F16" s="188"/>
      <c r="G16" s="188"/>
      <c r="H16" s="188"/>
      <c r="I16" s="111" t="s">
        <v>56</v>
      </c>
      <c r="J16" s="111"/>
      <c r="K16" s="119"/>
      <c r="L16" s="119"/>
      <c r="M16" s="119"/>
      <c r="N16" s="119"/>
      <c r="O16" s="118"/>
      <c r="P16" s="119"/>
      <c r="Q16" s="119"/>
      <c r="R16" s="119"/>
      <c r="S16" s="119"/>
      <c r="T16" s="119"/>
      <c r="U16" s="120" t="str">
        <f t="shared" ref="U16:U25" si="1">IF(O16="","",DATEDIF(O16,$E$10,"Y"))</f>
        <v/>
      </c>
      <c r="V16" s="120"/>
      <c r="W16" s="126"/>
      <c r="X16" s="126"/>
      <c r="Y16" s="121" t="s">
        <v>16</v>
      </c>
      <c r="Z16" s="121"/>
      <c r="AA16" s="121"/>
      <c r="AB16" s="121"/>
      <c r="AC16" s="114"/>
      <c r="AD16" s="114"/>
      <c r="AE16" s="115"/>
      <c r="AF16" s="16"/>
      <c r="AG16" s="15">
        <f>IF($K16="",0,IF($B15=$BA$14,1,0))</f>
        <v>0</v>
      </c>
      <c r="AH16" s="15">
        <f t="shared" si="0"/>
        <v>0</v>
      </c>
      <c r="AI16" s="55"/>
      <c r="AJ16" s="16"/>
      <c r="AK16" s="16"/>
      <c r="BA16" s="13" t="s">
        <v>19</v>
      </c>
      <c r="BB16" s="13"/>
      <c r="BC16" s="13"/>
      <c r="BD16" s="13"/>
      <c r="CE16" s="65" t="str">
        <f>IF($O16="","",$U16)</f>
        <v/>
      </c>
      <c r="CF16" s="69" t="str">
        <f t="shared" ref="CF16:CF25" si="2">IF(CE16="","",FLOOR(CE16,10))</f>
        <v/>
      </c>
      <c r="CG16" s="179"/>
      <c r="CH16" s="126"/>
    </row>
    <row r="17" spans="1:86" ht="22.5" customHeight="1">
      <c r="A17" s="14" t="str">
        <f>IF(AF17=0,"","×")</f>
        <v/>
      </c>
      <c r="B17" s="168"/>
      <c r="C17" s="169"/>
      <c r="D17" s="169"/>
      <c r="E17" s="188"/>
      <c r="F17" s="188"/>
      <c r="G17" s="188"/>
      <c r="H17" s="188"/>
      <c r="I17" s="111" t="s">
        <v>57</v>
      </c>
      <c r="J17" s="111"/>
      <c r="K17" s="119"/>
      <c r="L17" s="119"/>
      <c r="M17" s="119"/>
      <c r="N17" s="119"/>
      <c r="O17" s="118"/>
      <c r="P17" s="119"/>
      <c r="Q17" s="119"/>
      <c r="R17" s="119"/>
      <c r="S17" s="119"/>
      <c r="T17" s="119"/>
      <c r="U17" s="120" t="str">
        <f t="shared" si="1"/>
        <v/>
      </c>
      <c r="V17" s="120"/>
      <c r="W17" s="126"/>
      <c r="X17" s="126"/>
      <c r="Y17" s="121" t="s">
        <v>16</v>
      </c>
      <c r="Z17" s="121"/>
      <c r="AA17" s="121"/>
      <c r="AB17" s="121"/>
      <c r="AC17" s="114"/>
      <c r="AD17" s="114"/>
      <c r="AE17" s="115"/>
      <c r="AF17" s="16"/>
      <c r="AG17" s="15">
        <f>IF($K17="",0,IF($B16=$BA$14,1,0))</f>
        <v>0</v>
      </c>
      <c r="AH17" s="15">
        <f t="shared" si="0"/>
        <v>0</v>
      </c>
      <c r="AI17" s="55"/>
      <c r="AJ17" s="16"/>
      <c r="AK17" s="16"/>
      <c r="BB17" s="13"/>
      <c r="BC17" s="13"/>
      <c r="BD17" s="13"/>
      <c r="CE17" s="65" t="str">
        <f>IF($O17="","",$U17)</f>
        <v/>
      </c>
      <c r="CF17" s="69" t="str">
        <f t="shared" si="2"/>
        <v/>
      </c>
      <c r="CG17" s="179"/>
      <c r="CH17" s="126"/>
    </row>
    <row r="18" spans="1:86" ht="22.5" customHeight="1">
      <c r="A18" s="14" t="str">
        <f>IF(AF18=0,"","×")</f>
        <v/>
      </c>
      <c r="B18" s="168"/>
      <c r="C18" s="169"/>
      <c r="D18" s="169"/>
      <c r="E18" s="188"/>
      <c r="F18" s="188"/>
      <c r="G18" s="188"/>
      <c r="H18" s="188"/>
      <c r="I18" s="111" t="s">
        <v>58</v>
      </c>
      <c r="J18" s="111"/>
      <c r="K18" s="119"/>
      <c r="L18" s="119"/>
      <c r="M18" s="119"/>
      <c r="N18" s="119"/>
      <c r="O18" s="118"/>
      <c r="P18" s="119"/>
      <c r="Q18" s="119"/>
      <c r="R18" s="119"/>
      <c r="S18" s="119"/>
      <c r="T18" s="119"/>
      <c r="U18" s="120" t="str">
        <f t="shared" si="1"/>
        <v/>
      </c>
      <c r="V18" s="120"/>
      <c r="W18" s="126"/>
      <c r="X18" s="126"/>
      <c r="Y18" s="121" t="s">
        <v>16</v>
      </c>
      <c r="Z18" s="121"/>
      <c r="AA18" s="121"/>
      <c r="AB18" s="121"/>
      <c r="AC18" s="114"/>
      <c r="AD18" s="114"/>
      <c r="AE18" s="115"/>
      <c r="AF18" s="16"/>
      <c r="AG18" s="15">
        <f>IF($K18="",0,IF($B17=$BA$14,1,0))</f>
        <v>0</v>
      </c>
      <c r="AH18" s="15">
        <f t="shared" si="0"/>
        <v>0</v>
      </c>
      <c r="AI18" s="55"/>
      <c r="AJ18" s="16"/>
      <c r="AK18" s="16"/>
      <c r="BB18" s="13"/>
      <c r="BC18" s="13"/>
      <c r="BD18" s="13"/>
      <c r="CE18" s="65" t="str">
        <f>IF($O18="","",$U18)</f>
        <v/>
      </c>
      <c r="CF18" s="69" t="str">
        <f t="shared" si="2"/>
        <v/>
      </c>
      <c r="CG18" s="179"/>
      <c r="CH18" s="126"/>
    </row>
    <row r="19" spans="1:86" ht="22.5" customHeight="1" thickBot="1">
      <c r="A19" s="14" t="str">
        <f>IF(AF19=0,"","×")</f>
        <v/>
      </c>
      <c r="B19" s="177"/>
      <c r="C19" s="178"/>
      <c r="D19" s="178"/>
      <c r="E19" s="189"/>
      <c r="F19" s="189"/>
      <c r="G19" s="189"/>
      <c r="H19" s="189"/>
      <c r="I19" s="130" t="s">
        <v>59</v>
      </c>
      <c r="J19" s="130"/>
      <c r="K19" s="132"/>
      <c r="L19" s="132"/>
      <c r="M19" s="132"/>
      <c r="N19" s="132"/>
      <c r="O19" s="131"/>
      <c r="P19" s="132"/>
      <c r="Q19" s="132"/>
      <c r="R19" s="132"/>
      <c r="S19" s="132"/>
      <c r="T19" s="132"/>
      <c r="U19" s="133" t="str">
        <f t="shared" si="1"/>
        <v/>
      </c>
      <c r="V19" s="133"/>
      <c r="W19" s="127"/>
      <c r="X19" s="127"/>
      <c r="Y19" s="121" t="s">
        <v>16</v>
      </c>
      <c r="Z19" s="121"/>
      <c r="AA19" s="121"/>
      <c r="AB19" s="121"/>
      <c r="AC19" s="116"/>
      <c r="AD19" s="116"/>
      <c r="AE19" s="117"/>
      <c r="AF19" s="16"/>
      <c r="AG19" s="15">
        <f>IF($K19="",0,IF($B18=$BA$14,1,0))</f>
        <v>0</v>
      </c>
      <c r="AH19" s="15">
        <f t="shared" si="0"/>
        <v>0</v>
      </c>
      <c r="AI19" s="55"/>
      <c r="AJ19" s="16"/>
      <c r="AK19" s="16"/>
      <c r="BB19" s="13"/>
      <c r="BC19" s="13"/>
      <c r="BD19" s="13"/>
      <c r="CE19" s="65" t="str">
        <f>IF($O19="","",$U19)</f>
        <v/>
      </c>
      <c r="CF19" s="69" t="str">
        <f t="shared" si="2"/>
        <v/>
      </c>
      <c r="CG19" s="134"/>
      <c r="CH19" s="126"/>
    </row>
    <row r="20" spans="1:86" ht="22.5" customHeight="1" thickTop="1">
      <c r="B20" s="166" t="s">
        <v>16</v>
      </c>
      <c r="C20" s="167"/>
      <c r="D20" s="167"/>
      <c r="E20" s="190"/>
      <c r="F20" s="190"/>
      <c r="G20" s="190"/>
      <c r="H20" s="190"/>
      <c r="I20" s="134" t="s">
        <v>23</v>
      </c>
      <c r="J20" s="134"/>
      <c r="K20" s="129"/>
      <c r="L20" s="129"/>
      <c r="M20" s="129"/>
      <c r="N20" s="129"/>
      <c r="O20" s="134" t="s">
        <v>54</v>
      </c>
      <c r="P20" s="134"/>
      <c r="Q20" s="134"/>
      <c r="R20" s="134"/>
      <c r="S20" s="134"/>
      <c r="T20" s="134"/>
      <c r="U20" s="134" t="s">
        <v>54</v>
      </c>
      <c r="V20" s="134"/>
      <c r="W20" s="141">
        <f>CH21</f>
        <v>0</v>
      </c>
      <c r="X20" s="141"/>
      <c r="Y20" s="135" t="s">
        <v>55</v>
      </c>
      <c r="Z20" s="135"/>
      <c r="AA20" s="135"/>
      <c r="AB20" s="135"/>
      <c r="AC20" s="181" t="str">
        <f>BZ24</f>
        <v>―</v>
      </c>
      <c r="AD20" s="181"/>
      <c r="AE20" s="182"/>
      <c r="AF20" s="16"/>
      <c r="AG20" s="56">
        <f>SUM(AG21:AG25)</f>
        <v>0</v>
      </c>
      <c r="AH20" s="15">
        <f t="shared" si="0"/>
        <v>0</v>
      </c>
      <c r="AI20" s="55"/>
      <c r="AJ20" s="16"/>
      <c r="AK20" s="16"/>
      <c r="BB20" s="13"/>
      <c r="BC20" s="13"/>
      <c r="BD20" s="13"/>
    </row>
    <row r="21" spans="1:86" ht="22.5" customHeight="1">
      <c r="A21" s="14" t="str">
        <f>IF(AF21=0,"","×")</f>
        <v/>
      </c>
      <c r="B21" s="168"/>
      <c r="C21" s="169"/>
      <c r="D21" s="169"/>
      <c r="E21" s="188"/>
      <c r="F21" s="188"/>
      <c r="G21" s="188"/>
      <c r="H21" s="188"/>
      <c r="I21" s="111" t="s">
        <v>53</v>
      </c>
      <c r="J21" s="111"/>
      <c r="K21" s="119"/>
      <c r="L21" s="119"/>
      <c r="M21" s="119"/>
      <c r="N21" s="119"/>
      <c r="O21" s="118"/>
      <c r="P21" s="119"/>
      <c r="Q21" s="119"/>
      <c r="R21" s="119"/>
      <c r="S21" s="119"/>
      <c r="T21" s="119"/>
      <c r="U21" s="120" t="str">
        <f t="shared" si="1"/>
        <v/>
      </c>
      <c r="V21" s="120"/>
      <c r="W21" s="126"/>
      <c r="X21" s="126"/>
      <c r="Y21" s="121" t="s">
        <v>16</v>
      </c>
      <c r="Z21" s="121"/>
      <c r="AA21" s="121"/>
      <c r="AB21" s="121"/>
      <c r="AC21" s="114"/>
      <c r="AD21" s="114"/>
      <c r="AE21" s="115"/>
      <c r="AF21" s="16"/>
      <c r="AG21" s="15">
        <f>IF($K21="",0,IF($B20=$BA$14,1,0))</f>
        <v>0</v>
      </c>
      <c r="AH21" s="15">
        <f t="shared" si="0"/>
        <v>0</v>
      </c>
      <c r="AI21" s="55"/>
      <c r="AJ21" s="16"/>
      <c r="AK21" s="16"/>
      <c r="CE21" s="65" t="str">
        <f>IF($O21="","",$U21)</f>
        <v/>
      </c>
      <c r="CF21" s="69" t="str">
        <f t="shared" si="2"/>
        <v/>
      </c>
      <c r="CG21" s="100">
        <f>IF(MIN(CF21:CF25)&gt;=80,70,MIN(CF21:CF25))</f>
        <v>0</v>
      </c>
      <c r="CH21" s="126">
        <f>IF(MIN(CF21:CF25)=20,"×",CG21)</f>
        <v>0</v>
      </c>
    </row>
    <row r="22" spans="1:86" ht="22.5" customHeight="1">
      <c r="A22" s="14" t="str">
        <f>IF(AF22=0,"","×")</f>
        <v/>
      </c>
      <c r="B22" s="168"/>
      <c r="C22" s="169"/>
      <c r="D22" s="169"/>
      <c r="E22" s="188"/>
      <c r="F22" s="188"/>
      <c r="G22" s="188"/>
      <c r="H22" s="188"/>
      <c r="I22" s="111" t="s">
        <v>56</v>
      </c>
      <c r="J22" s="111"/>
      <c r="K22" s="119"/>
      <c r="L22" s="119"/>
      <c r="M22" s="119"/>
      <c r="N22" s="119"/>
      <c r="O22" s="118"/>
      <c r="P22" s="119"/>
      <c r="Q22" s="119"/>
      <c r="R22" s="119"/>
      <c r="S22" s="119"/>
      <c r="T22" s="119"/>
      <c r="U22" s="120" t="str">
        <f t="shared" si="1"/>
        <v/>
      </c>
      <c r="V22" s="120"/>
      <c r="W22" s="126"/>
      <c r="X22" s="126"/>
      <c r="Y22" s="121" t="s">
        <v>16</v>
      </c>
      <c r="Z22" s="121"/>
      <c r="AA22" s="121"/>
      <c r="AB22" s="121"/>
      <c r="AC22" s="114"/>
      <c r="AD22" s="114"/>
      <c r="AE22" s="115"/>
      <c r="AF22" s="16"/>
      <c r="AG22" s="15">
        <f>IF($K22="",0,IF($B21=$BA$14,1,0))</f>
        <v>0</v>
      </c>
      <c r="AH22" s="15">
        <f t="shared" si="0"/>
        <v>0</v>
      </c>
      <c r="AI22" s="16"/>
      <c r="AJ22" s="16"/>
      <c r="AK22" s="16"/>
      <c r="CE22" s="65" t="str">
        <f>IF($O22="","",$U22)</f>
        <v/>
      </c>
      <c r="CF22" s="69" t="str">
        <f t="shared" si="2"/>
        <v/>
      </c>
      <c r="CG22" s="179"/>
      <c r="CH22" s="126"/>
    </row>
    <row r="23" spans="1:86" ht="22.5" customHeight="1">
      <c r="A23" s="14" t="str">
        <f>IF(AF23=0,"","×")</f>
        <v/>
      </c>
      <c r="B23" s="168"/>
      <c r="C23" s="169"/>
      <c r="D23" s="169"/>
      <c r="E23" s="188"/>
      <c r="F23" s="188"/>
      <c r="G23" s="188"/>
      <c r="H23" s="188"/>
      <c r="I23" s="111" t="s">
        <v>57</v>
      </c>
      <c r="J23" s="111"/>
      <c r="K23" s="119"/>
      <c r="L23" s="119"/>
      <c r="M23" s="119"/>
      <c r="N23" s="119"/>
      <c r="O23" s="118"/>
      <c r="P23" s="119"/>
      <c r="Q23" s="119"/>
      <c r="R23" s="119"/>
      <c r="S23" s="119"/>
      <c r="T23" s="119"/>
      <c r="U23" s="120" t="str">
        <f t="shared" si="1"/>
        <v/>
      </c>
      <c r="V23" s="120"/>
      <c r="W23" s="126"/>
      <c r="X23" s="126"/>
      <c r="Y23" s="121" t="s">
        <v>16</v>
      </c>
      <c r="Z23" s="121"/>
      <c r="AA23" s="121"/>
      <c r="AB23" s="121"/>
      <c r="AC23" s="114"/>
      <c r="AD23" s="114"/>
      <c r="AE23" s="115"/>
      <c r="AF23" s="16"/>
      <c r="AG23" s="15">
        <f>IF($K23="",0,IF($B22=$BA$14,1,0))</f>
        <v>0</v>
      </c>
      <c r="AH23" s="15">
        <f t="shared" si="0"/>
        <v>0</v>
      </c>
      <c r="AI23" s="16"/>
      <c r="AJ23" s="16"/>
      <c r="AK23" s="16"/>
      <c r="BF23" s="111" t="s">
        <v>52</v>
      </c>
      <c r="BG23" s="111"/>
      <c r="BH23" s="111">
        <f>COUNTIF($Y20:$AB25,BH$13)</f>
        <v>0</v>
      </c>
      <c r="BI23" s="111"/>
      <c r="BJ23" s="111"/>
      <c r="BK23" s="111">
        <f>COUNTIF($Y20:$AB25,BK$13)</f>
        <v>0</v>
      </c>
      <c r="BL23" s="111"/>
      <c r="BM23" s="111"/>
      <c r="BN23" s="111">
        <f>COUNTIF($Y20:$AB25,BN$12)</f>
        <v>0</v>
      </c>
      <c r="BO23" s="111"/>
      <c r="BP23" s="111"/>
      <c r="BQ23" s="111">
        <f>COUNTIF($Y20:$AB25,BQ$12)</f>
        <v>0</v>
      </c>
      <c r="BR23" s="111"/>
      <c r="BS23" s="111"/>
      <c r="BT23" s="111">
        <f>COUNTIF($Y20:$AB25,BT$12)</f>
        <v>0</v>
      </c>
      <c r="BU23" s="111"/>
      <c r="BV23" s="111"/>
      <c r="BW23" s="111">
        <f>COUNTIF($Y20:$AB25,BW$12)</f>
        <v>0</v>
      </c>
      <c r="BX23" s="111"/>
      <c r="BY23" s="111"/>
      <c r="BZ23" s="111">
        <f>SUM(BH23:BY23)</f>
        <v>0</v>
      </c>
      <c r="CA23" s="111"/>
      <c r="CB23" s="111"/>
      <c r="CE23" s="65" t="str">
        <f>IF($O23="","",$U23)</f>
        <v/>
      </c>
      <c r="CF23" s="69" t="str">
        <f t="shared" si="2"/>
        <v/>
      </c>
      <c r="CG23" s="179"/>
      <c r="CH23" s="126"/>
    </row>
    <row r="24" spans="1:86" ht="22.5" customHeight="1">
      <c r="A24" s="14" t="str">
        <f>IF(AF24=0,"","×")</f>
        <v/>
      </c>
      <c r="B24" s="168"/>
      <c r="C24" s="169"/>
      <c r="D24" s="169"/>
      <c r="E24" s="188"/>
      <c r="F24" s="188"/>
      <c r="G24" s="188"/>
      <c r="H24" s="188"/>
      <c r="I24" s="111" t="s">
        <v>58</v>
      </c>
      <c r="J24" s="111"/>
      <c r="K24" s="119"/>
      <c r="L24" s="119"/>
      <c r="M24" s="119"/>
      <c r="N24" s="119"/>
      <c r="O24" s="118"/>
      <c r="P24" s="119"/>
      <c r="Q24" s="119"/>
      <c r="R24" s="119"/>
      <c r="S24" s="119"/>
      <c r="T24" s="119"/>
      <c r="U24" s="120" t="str">
        <f t="shared" si="1"/>
        <v/>
      </c>
      <c r="V24" s="120"/>
      <c r="W24" s="126"/>
      <c r="X24" s="126"/>
      <c r="Y24" s="121" t="s">
        <v>16</v>
      </c>
      <c r="Z24" s="121"/>
      <c r="AA24" s="121"/>
      <c r="AB24" s="121"/>
      <c r="AC24" s="114"/>
      <c r="AD24" s="114"/>
      <c r="AE24" s="115"/>
      <c r="AF24" s="16"/>
      <c r="AG24" s="15">
        <f>IF($K24="",0,IF($B23=$BA$14,1,0))</f>
        <v>0</v>
      </c>
      <c r="AH24" s="15">
        <f t="shared" si="0"/>
        <v>0</v>
      </c>
      <c r="AI24" s="16"/>
      <c r="AJ24" s="16"/>
      <c r="AK24" s="16"/>
      <c r="BA24" s="13" t="s">
        <v>21</v>
      </c>
      <c r="BF24" s="111" t="s">
        <v>15</v>
      </c>
      <c r="BG24" s="111"/>
      <c r="BH24" s="111" t="e">
        <f>$BD$15/$BZ23*BH23</f>
        <v>#DIV/0!</v>
      </c>
      <c r="BI24" s="111"/>
      <c r="BJ24" s="111"/>
      <c r="BK24" s="111" t="e">
        <f>$BD$16/$BZ23*BK23</f>
        <v>#DIV/0!</v>
      </c>
      <c r="BL24" s="111"/>
      <c r="BM24" s="111"/>
      <c r="BN24" s="111" t="e">
        <f>$BD$17/$BZ23*BN23</f>
        <v>#DIV/0!</v>
      </c>
      <c r="BO24" s="111"/>
      <c r="BP24" s="111"/>
      <c r="BQ24" s="111" t="e">
        <f>$BD$18/$BZ23*BQ23</f>
        <v>#DIV/0!</v>
      </c>
      <c r="BR24" s="111"/>
      <c r="BS24" s="111"/>
      <c r="BT24" s="111" t="e">
        <f>$BD$19/$BZ23*BT23</f>
        <v>#DIV/0!</v>
      </c>
      <c r="BU24" s="111"/>
      <c r="BV24" s="111"/>
      <c r="BW24" s="111" t="e">
        <f>$BD$20/$BZ23*BW23</f>
        <v>#DIV/0!</v>
      </c>
      <c r="BX24" s="111"/>
      <c r="BY24" s="111"/>
      <c r="BZ24" s="122" t="str">
        <f>IF(BZ23=0,"―",ROUND(SUM(BH24:BY24),-1))</f>
        <v>―</v>
      </c>
      <c r="CA24" s="123"/>
      <c r="CB24" s="124"/>
      <c r="CE24" s="65" t="str">
        <f>IF($O24="","",$U24)</f>
        <v/>
      </c>
      <c r="CF24" s="69" t="str">
        <f t="shared" si="2"/>
        <v/>
      </c>
      <c r="CG24" s="179"/>
      <c r="CH24" s="126"/>
    </row>
    <row r="25" spans="1:86" ht="22.5" customHeight="1" thickBot="1">
      <c r="A25" s="14" t="str">
        <f>IF(AF25=0,"","×")</f>
        <v/>
      </c>
      <c r="B25" s="170"/>
      <c r="C25" s="171"/>
      <c r="D25" s="171"/>
      <c r="E25" s="191"/>
      <c r="F25" s="191"/>
      <c r="G25" s="191"/>
      <c r="H25" s="191"/>
      <c r="I25" s="136" t="s">
        <v>59</v>
      </c>
      <c r="J25" s="136"/>
      <c r="K25" s="138"/>
      <c r="L25" s="138"/>
      <c r="M25" s="138"/>
      <c r="N25" s="138"/>
      <c r="O25" s="137"/>
      <c r="P25" s="138"/>
      <c r="Q25" s="138"/>
      <c r="R25" s="138"/>
      <c r="S25" s="138"/>
      <c r="T25" s="138"/>
      <c r="U25" s="139" t="str">
        <f t="shared" si="1"/>
        <v/>
      </c>
      <c r="V25" s="139"/>
      <c r="W25" s="142"/>
      <c r="X25" s="142"/>
      <c r="Y25" s="140" t="s">
        <v>16</v>
      </c>
      <c r="Z25" s="140"/>
      <c r="AA25" s="140"/>
      <c r="AB25" s="140"/>
      <c r="AC25" s="183"/>
      <c r="AD25" s="183"/>
      <c r="AE25" s="184"/>
      <c r="AF25" s="16"/>
      <c r="AG25" s="15">
        <f>IF($K25="",0,IF($B24=$BA$14,1,0))</f>
        <v>0</v>
      </c>
      <c r="AH25" s="15">
        <f t="shared" si="0"/>
        <v>0</v>
      </c>
      <c r="AI25" s="16"/>
      <c r="AJ25" s="16"/>
      <c r="AK25" s="16"/>
      <c r="BA25" s="13" t="s">
        <v>16</v>
      </c>
      <c r="CE25" s="65" t="str">
        <f>IF($O25="","",$U25)</f>
        <v/>
      </c>
      <c r="CF25" s="69" t="str">
        <f t="shared" si="2"/>
        <v/>
      </c>
      <c r="CG25" s="134"/>
      <c r="CH25" s="126"/>
    </row>
    <row r="26" spans="1:86" ht="22.5" customHeight="1">
      <c r="Z26" s="143" t="s">
        <v>20</v>
      </c>
      <c r="AA26" s="143"/>
      <c r="AB26" s="143"/>
      <c r="AC26" s="144">
        <f>SUM(AC14:AE25)</f>
        <v>0</v>
      </c>
      <c r="AD26" s="144"/>
      <c r="AE26" s="144"/>
      <c r="BA26" s="13" t="s">
        <v>26</v>
      </c>
    </row>
    <row r="27" spans="1:86" ht="22.5" customHeight="1">
      <c r="BA27" s="13" t="s">
        <v>27</v>
      </c>
    </row>
    <row r="28" spans="1:86" ht="22.5" customHeight="1">
      <c r="B28" s="17" t="s">
        <v>22</v>
      </c>
      <c r="R28" s="18"/>
      <c r="BA28" s="13"/>
    </row>
    <row r="29" spans="1:86" ht="22.5" customHeight="1" thickBot="1">
      <c r="B29" s="100" t="s">
        <v>24</v>
      </c>
      <c r="C29" s="100"/>
      <c r="D29" s="100"/>
      <c r="E29" s="100"/>
      <c r="F29" s="100"/>
      <c r="G29" s="100" t="s">
        <v>25</v>
      </c>
      <c r="H29" s="100"/>
      <c r="I29" s="100"/>
      <c r="J29" s="100"/>
      <c r="K29" s="100"/>
      <c r="L29" s="100" t="s">
        <v>8</v>
      </c>
      <c r="M29" s="100"/>
      <c r="N29" s="100"/>
      <c r="O29" s="100"/>
      <c r="P29" s="100"/>
      <c r="Q29" s="100" t="s">
        <v>11</v>
      </c>
      <c r="R29" s="100"/>
      <c r="S29" s="100"/>
      <c r="T29" s="100"/>
      <c r="BA29" s="13"/>
    </row>
    <row r="30" spans="1:86" ht="22.5" customHeight="1">
      <c r="B30" s="145" t="s">
        <v>16</v>
      </c>
      <c r="C30" s="146"/>
      <c r="D30" s="146"/>
      <c r="E30" s="146"/>
      <c r="F30" s="146"/>
      <c r="G30" s="128"/>
      <c r="H30" s="128"/>
      <c r="I30" s="128"/>
      <c r="J30" s="128"/>
      <c r="K30" s="128"/>
      <c r="L30" s="147"/>
      <c r="M30" s="147"/>
      <c r="N30" s="147"/>
      <c r="O30" s="147"/>
      <c r="P30" s="147"/>
      <c r="Q30" s="148" t="s">
        <v>16</v>
      </c>
      <c r="R30" s="148"/>
      <c r="S30" s="148"/>
      <c r="T30" s="149"/>
      <c r="BA30" s="13"/>
    </row>
    <row r="31" spans="1:86" ht="22.5" customHeight="1" thickBot="1">
      <c r="B31" s="150" t="s">
        <v>16</v>
      </c>
      <c r="C31" s="151"/>
      <c r="D31" s="151"/>
      <c r="E31" s="151"/>
      <c r="F31" s="151"/>
      <c r="G31" s="136"/>
      <c r="H31" s="136"/>
      <c r="I31" s="136"/>
      <c r="J31" s="136"/>
      <c r="K31" s="136"/>
      <c r="L31" s="138"/>
      <c r="M31" s="138"/>
      <c r="N31" s="138"/>
      <c r="O31" s="138"/>
      <c r="P31" s="138"/>
      <c r="Q31" s="152" t="s">
        <v>16</v>
      </c>
      <c r="R31" s="153"/>
      <c r="S31" s="153"/>
      <c r="T31" s="154"/>
    </row>
    <row r="32" spans="1:86" ht="22.5" customHeight="1"/>
    <row r="33" spans="1:50">
      <c r="B33" s="12" t="s">
        <v>28</v>
      </c>
    </row>
    <row r="34" spans="1:50"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4"/>
    </row>
    <row r="35" spans="1:50"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7"/>
    </row>
    <row r="36" spans="1:50">
      <c r="B36" s="1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200"/>
    </row>
    <row r="38" spans="1:50" ht="22.5" hidden="1" customHeight="1">
      <c r="B38" s="159" t="s">
        <v>29</v>
      </c>
      <c r="C38" s="160"/>
      <c r="D38" s="161"/>
      <c r="E38" s="162" t="s">
        <v>72</v>
      </c>
      <c r="F38" s="163"/>
      <c r="G38" s="164"/>
      <c r="H38" s="18"/>
      <c r="I38" s="18"/>
      <c r="J38" s="18"/>
      <c r="K38" s="18"/>
      <c r="L38" s="18"/>
      <c r="M38" s="18"/>
      <c r="N38" s="18"/>
      <c r="R38" s="158" t="s">
        <v>31</v>
      </c>
      <c r="S38" s="158"/>
      <c r="T38" s="158"/>
      <c r="U38" s="158" t="s">
        <v>30</v>
      </c>
      <c r="V38" s="158"/>
      <c r="W38" s="158"/>
      <c r="X38" s="62"/>
      <c r="Y38" s="165" t="s">
        <v>32</v>
      </c>
      <c r="Z38" s="165"/>
      <c r="AA38" s="165"/>
      <c r="AB38" s="111" t="s">
        <v>30</v>
      </c>
      <c r="AC38" s="111"/>
      <c r="AD38" s="111"/>
    </row>
    <row r="39" spans="1:50" ht="41.25" hidden="1" customHeight="1">
      <c r="B39" s="159"/>
      <c r="C39" s="160"/>
      <c r="D39" s="161"/>
      <c r="E39" s="155"/>
      <c r="F39" s="156"/>
      <c r="G39" s="157"/>
      <c r="H39" s="18"/>
      <c r="I39" s="18"/>
      <c r="J39" s="18"/>
      <c r="K39" s="18"/>
      <c r="L39" s="18"/>
      <c r="M39" s="18"/>
      <c r="N39" s="18"/>
      <c r="R39" s="158"/>
      <c r="S39" s="158"/>
      <c r="T39" s="158"/>
      <c r="U39" s="158"/>
      <c r="V39" s="158"/>
      <c r="W39" s="158"/>
      <c r="X39" s="67"/>
      <c r="Y39" s="158"/>
      <c r="Z39" s="158"/>
      <c r="AA39" s="158"/>
      <c r="AB39" s="111"/>
      <c r="AC39" s="111"/>
      <c r="AD39" s="111"/>
    </row>
    <row r="40" spans="1:50" ht="13.5" hidden="1" customHeight="1">
      <c r="B40" s="64"/>
      <c r="C40" s="64"/>
      <c r="D40" s="64"/>
      <c r="E40" s="64"/>
      <c r="F40" s="64"/>
      <c r="G40" s="64"/>
      <c r="H40" s="18"/>
      <c r="I40" s="18"/>
      <c r="J40" s="18"/>
      <c r="K40" s="18"/>
      <c r="L40" s="18"/>
      <c r="M40" s="18"/>
      <c r="N40" s="18"/>
      <c r="R40" s="66"/>
      <c r="S40" s="66"/>
      <c r="T40" s="66"/>
      <c r="U40" s="66"/>
      <c r="V40" s="66"/>
      <c r="W40" s="66"/>
      <c r="X40" s="68"/>
      <c r="Y40" s="57"/>
      <c r="Z40" s="57"/>
      <c r="AA40" s="66"/>
      <c r="AB40" s="66"/>
      <c r="AC40" s="66"/>
      <c r="AD40" s="66"/>
    </row>
    <row r="41" spans="1:50" hidden="1">
      <c r="R41" s="155" t="s">
        <v>63</v>
      </c>
      <c r="S41" s="156"/>
      <c r="T41" s="157"/>
      <c r="U41" s="155" t="s">
        <v>73</v>
      </c>
      <c r="V41" s="156"/>
      <c r="W41" s="157"/>
      <c r="X41" s="105" t="s">
        <v>64</v>
      </c>
      <c r="Y41" s="172"/>
      <c r="Z41" s="106"/>
      <c r="AA41" s="105" t="s">
        <v>65</v>
      </c>
      <c r="AB41" s="172"/>
      <c r="AC41" s="106"/>
      <c r="AD41" s="105" t="s">
        <v>66</v>
      </c>
      <c r="AE41" s="172"/>
      <c r="AF41" s="106"/>
      <c r="AG41" s="51"/>
      <c r="AH41" s="51"/>
      <c r="AI41" s="51"/>
      <c r="AJ41" s="51"/>
      <c r="AU41" s="105" t="s">
        <v>74</v>
      </c>
      <c r="AV41" s="172"/>
      <c r="AW41" s="172"/>
      <c r="AX41" s="106"/>
    </row>
    <row r="42" spans="1:50" ht="54" hidden="1">
      <c r="A42" s="22" t="s">
        <v>33</v>
      </c>
      <c r="B42" s="23" t="s">
        <v>34</v>
      </c>
      <c r="C42" s="24" t="s">
        <v>35</v>
      </c>
      <c r="D42" s="25" t="s">
        <v>75</v>
      </c>
      <c r="E42" s="26" t="s">
        <v>36</v>
      </c>
      <c r="F42" s="27" t="s">
        <v>42</v>
      </c>
      <c r="G42" s="28" t="s">
        <v>61</v>
      </c>
      <c r="H42" s="28" t="s">
        <v>37</v>
      </c>
      <c r="I42" s="25" t="s">
        <v>15</v>
      </c>
      <c r="J42" s="29" t="s">
        <v>38</v>
      </c>
      <c r="K42" s="30" t="s">
        <v>39</v>
      </c>
      <c r="L42" s="31" t="s">
        <v>40</v>
      </c>
      <c r="M42" s="32" t="s">
        <v>41</v>
      </c>
      <c r="N42" s="32" t="s">
        <v>76</v>
      </c>
      <c r="O42" s="33" t="s">
        <v>62</v>
      </c>
      <c r="P42" s="58" t="s">
        <v>8</v>
      </c>
      <c r="Q42" s="59" t="s">
        <v>50</v>
      </c>
      <c r="R42" s="58" t="s">
        <v>47</v>
      </c>
      <c r="S42" s="34" t="s">
        <v>8</v>
      </c>
      <c r="T42" s="60" t="s">
        <v>50</v>
      </c>
      <c r="U42" s="34" t="s">
        <v>47</v>
      </c>
      <c r="V42" s="34" t="s">
        <v>8</v>
      </c>
      <c r="W42" s="60" t="s">
        <v>50</v>
      </c>
      <c r="X42" s="34" t="s">
        <v>47</v>
      </c>
      <c r="Y42" s="34" t="s">
        <v>8</v>
      </c>
      <c r="Z42" s="60" t="s">
        <v>50</v>
      </c>
      <c r="AA42" s="34" t="s">
        <v>47</v>
      </c>
      <c r="AB42" s="34" t="s">
        <v>8</v>
      </c>
      <c r="AC42" s="60" t="s">
        <v>50</v>
      </c>
      <c r="AD42" s="34" t="s">
        <v>47</v>
      </c>
      <c r="AE42" s="70" t="s">
        <v>77</v>
      </c>
      <c r="AF42" s="71">
        <v>30</v>
      </c>
      <c r="AG42" s="71">
        <v>40</v>
      </c>
      <c r="AH42" s="71">
        <v>50</v>
      </c>
      <c r="AI42" s="71">
        <v>60</v>
      </c>
      <c r="AJ42" s="71">
        <v>70</v>
      </c>
      <c r="AK42" s="72" t="s">
        <v>77</v>
      </c>
      <c r="AL42" s="73">
        <v>30</v>
      </c>
      <c r="AM42" s="73">
        <v>40</v>
      </c>
      <c r="AN42" s="73">
        <v>50</v>
      </c>
      <c r="AO42" s="73">
        <v>60</v>
      </c>
      <c r="AP42" s="73">
        <v>70</v>
      </c>
      <c r="AQ42" s="35" t="s">
        <v>67</v>
      </c>
      <c r="AR42" s="36" t="s">
        <v>43</v>
      </c>
      <c r="AS42" s="21" t="s">
        <v>21</v>
      </c>
      <c r="AT42" s="21" t="s">
        <v>27</v>
      </c>
      <c r="AU42" s="21" t="s">
        <v>8</v>
      </c>
      <c r="AV42" s="21" t="s">
        <v>11</v>
      </c>
    </row>
    <row r="43" spans="1:50" ht="21" hidden="1">
      <c r="A43" s="37"/>
      <c r="B43" s="38"/>
      <c r="C43" s="19"/>
      <c r="D43" s="39">
        <f>$G$6</f>
        <v>0</v>
      </c>
      <c r="E43" s="40">
        <f>E14</f>
        <v>0</v>
      </c>
      <c r="F43" s="41">
        <f>$G$7</f>
        <v>0</v>
      </c>
      <c r="G43" s="41">
        <f>BH14</f>
        <v>0</v>
      </c>
      <c r="H43" s="41">
        <f>BK14</f>
        <v>0</v>
      </c>
      <c r="I43" s="42" t="str">
        <f>AC14</f>
        <v>―</v>
      </c>
      <c r="J43" s="61" t="s">
        <v>44</v>
      </c>
      <c r="K43" s="43"/>
      <c r="L43" s="44"/>
      <c r="M43" s="45"/>
      <c r="N43" s="45"/>
      <c r="O43" s="40">
        <f>K14</f>
        <v>0</v>
      </c>
      <c r="P43" s="46">
        <f>K15</f>
        <v>0</v>
      </c>
      <c r="Q43" s="63">
        <f>O15</f>
        <v>0</v>
      </c>
      <c r="R43" s="46" t="str">
        <f>U15</f>
        <v/>
      </c>
      <c r="S43" s="47">
        <f>K16</f>
        <v>0</v>
      </c>
      <c r="T43" s="63">
        <f>O16</f>
        <v>0</v>
      </c>
      <c r="U43" s="46" t="str">
        <f>U16</f>
        <v/>
      </c>
      <c r="V43" s="46">
        <f>K17</f>
        <v>0</v>
      </c>
      <c r="W43" s="63">
        <f>O17</f>
        <v>0</v>
      </c>
      <c r="X43" s="46" t="str">
        <f>U17</f>
        <v/>
      </c>
      <c r="Y43" s="46">
        <f>K18</f>
        <v>0</v>
      </c>
      <c r="Z43" s="63">
        <f>O18</f>
        <v>0</v>
      </c>
      <c r="AA43" s="46" t="str">
        <f>U18</f>
        <v/>
      </c>
      <c r="AB43" s="46">
        <f>K19</f>
        <v>0</v>
      </c>
      <c r="AC43" s="63">
        <f>O19</f>
        <v>0</v>
      </c>
      <c r="AD43" s="46" t="str">
        <f>U19</f>
        <v/>
      </c>
      <c r="AE43" s="74" t="str">
        <f>IF(B14=BA15,W14,"")</f>
        <v/>
      </c>
      <c r="AF43" s="75" t="str">
        <f>IF($AE43=AF$42,1,"")</f>
        <v/>
      </c>
      <c r="AG43" s="75" t="str">
        <f t="shared" ref="AG43:AJ44" si="3">IF($AE43=AG$42,1,"")</f>
        <v/>
      </c>
      <c r="AH43" s="75" t="str">
        <f t="shared" si="3"/>
        <v/>
      </c>
      <c r="AI43" s="75" t="str">
        <f t="shared" si="3"/>
        <v/>
      </c>
      <c r="AJ43" s="75" t="str">
        <f t="shared" si="3"/>
        <v/>
      </c>
      <c r="AK43" s="76" t="str">
        <f>IF(B14=BA16,W14,"")</f>
        <v/>
      </c>
      <c r="AL43" s="75" t="str">
        <f>IF($AK43=AL$42,1,"")</f>
        <v/>
      </c>
      <c r="AM43" s="75" t="str">
        <f t="shared" ref="AM43:AP44" si="4">IF($AK43=AM$42,1,"")</f>
        <v/>
      </c>
      <c r="AN43" s="75" t="str">
        <f t="shared" si="4"/>
        <v/>
      </c>
      <c r="AO43" s="75" t="str">
        <f t="shared" si="4"/>
        <v/>
      </c>
      <c r="AP43" s="75" t="str">
        <f t="shared" si="4"/>
        <v/>
      </c>
      <c r="AQ43" s="41">
        <f>$G$7</f>
        <v>0</v>
      </c>
      <c r="AR43" s="48">
        <f>$U$7</f>
        <v>0</v>
      </c>
      <c r="AS43" s="20" t="str">
        <f>B30</f>
        <v>選択してください</v>
      </c>
      <c r="AT43" s="49">
        <f>G30</f>
        <v>0</v>
      </c>
      <c r="AU43" s="49">
        <f>L30</f>
        <v>0</v>
      </c>
      <c r="AV43" s="49" t="str">
        <f>Q30</f>
        <v>選択してください</v>
      </c>
    </row>
    <row r="44" spans="1:50" ht="21" hidden="1">
      <c r="A44" s="37"/>
      <c r="B44" s="38"/>
      <c r="C44" s="19"/>
      <c r="D44" s="39">
        <f>$G$6</f>
        <v>0</v>
      </c>
      <c r="E44" s="40">
        <f>E20</f>
        <v>0</v>
      </c>
      <c r="F44" s="41">
        <f>$G$7</f>
        <v>0</v>
      </c>
      <c r="G44" s="41">
        <f>BH23</f>
        <v>0</v>
      </c>
      <c r="H44" s="41">
        <f>BK23</f>
        <v>0</v>
      </c>
      <c r="I44" s="42" t="str">
        <f>AC20</f>
        <v>―</v>
      </c>
      <c r="J44" s="61" t="s">
        <v>44</v>
      </c>
      <c r="K44" s="43"/>
      <c r="L44" s="44"/>
      <c r="M44" s="45"/>
      <c r="N44" s="45"/>
      <c r="O44" s="40">
        <f>K20</f>
        <v>0</v>
      </c>
      <c r="P44" s="46">
        <f>K21</f>
        <v>0</v>
      </c>
      <c r="Q44" s="63">
        <f>O21</f>
        <v>0</v>
      </c>
      <c r="R44" s="46" t="str">
        <f>U21</f>
        <v/>
      </c>
      <c r="S44" s="47">
        <f>K22</f>
        <v>0</v>
      </c>
      <c r="T44" s="63">
        <f>O22</f>
        <v>0</v>
      </c>
      <c r="U44" s="46" t="str">
        <f>U22</f>
        <v/>
      </c>
      <c r="V44" s="46">
        <f>K23</f>
        <v>0</v>
      </c>
      <c r="W44" s="63">
        <f>O23</f>
        <v>0</v>
      </c>
      <c r="X44" s="46" t="str">
        <f>U23</f>
        <v/>
      </c>
      <c r="Y44" s="46">
        <f>K24</f>
        <v>0</v>
      </c>
      <c r="Z44" s="63">
        <f>O24</f>
        <v>0</v>
      </c>
      <c r="AA44" s="46" t="str">
        <f>U24</f>
        <v/>
      </c>
      <c r="AB44" s="46">
        <f>K25</f>
        <v>0</v>
      </c>
      <c r="AC44" s="63">
        <f>O25</f>
        <v>0</v>
      </c>
      <c r="AD44" s="46" t="str">
        <f>U25</f>
        <v/>
      </c>
      <c r="AE44" s="74" t="str">
        <f>IF(B20=BA15,W20,"")</f>
        <v/>
      </c>
      <c r="AF44" s="75" t="str">
        <f>IF($AE44=AF$42,1,"")</f>
        <v/>
      </c>
      <c r="AG44" s="75" t="str">
        <f t="shared" si="3"/>
        <v/>
      </c>
      <c r="AH44" s="75" t="str">
        <f t="shared" si="3"/>
        <v/>
      </c>
      <c r="AI44" s="75" t="str">
        <f t="shared" si="3"/>
        <v/>
      </c>
      <c r="AJ44" s="75" t="str">
        <f t="shared" si="3"/>
        <v/>
      </c>
      <c r="AK44" s="76" t="str">
        <f>IF(B20=BA16,W20,"")</f>
        <v/>
      </c>
      <c r="AL44" s="75" t="str">
        <f>IF($AK44=AL$42,1,"")</f>
        <v/>
      </c>
      <c r="AM44" s="75" t="str">
        <f t="shared" si="4"/>
        <v/>
      </c>
      <c r="AN44" s="75" t="str">
        <f t="shared" si="4"/>
        <v/>
      </c>
      <c r="AO44" s="75" t="str">
        <f t="shared" si="4"/>
        <v/>
      </c>
      <c r="AP44" s="75" t="str">
        <f t="shared" si="4"/>
        <v/>
      </c>
      <c r="AQ44" s="41">
        <f>$G$7</f>
        <v>0</v>
      </c>
      <c r="AR44" s="48">
        <f>$U$7</f>
        <v>0</v>
      </c>
      <c r="AS44" s="20" t="str">
        <f>B31</f>
        <v>選択してください</v>
      </c>
      <c r="AT44" s="49">
        <f>G31</f>
        <v>0</v>
      </c>
      <c r="AU44" s="49">
        <f>L31</f>
        <v>0</v>
      </c>
      <c r="AV44" s="49" t="str">
        <f>Q31</f>
        <v>選択してください</v>
      </c>
    </row>
    <row r="45" spans="1:50">
      <c r="Y45" s="50"/>
      <c r="Z45" s="50"/>
      <c r="AA45" s="50"/>
      <c r="AB45" s="50"/>
      <c r="AC45" s="50"/>
      <c r="AD45" s="50"/>
      <c r="AE45" s="50"/>
      <c r="AF45" s="51"/>
    </row>
    <row r="46" spans="1:50">
      <c r="B46" s="12" t="s">
        <v>60</v>
      </c>
    </row>
    <row r="47" spans="1:50">
      <c r="B47" s="12" t="s">
        <v>78</v>
      </c>
    </row>
    <row r="48" spans="1:50">
      <c r="B48" s="12" t="s">
        <v>48</v>
      </c>
    </row>
    <row r="49" spans="2:14">
      <c r="B49" s="12" t="s">
        <v>49</v>
      </c>
    </row>
    <row r="50" spans="2:14">
      <c r="B50" s="12" t="s">
        <v>81</v>
      </c>
    </row>
    <row r="51" spans="2:14">
      <c r="B51" s="173" t="s">
        <v>79</v>
      </c>
      <c r="C51" s="173"/>
      <c r="D51" s="173"/>
      <c r="E51" s="173"/>
      <c r="F51" s="173"/>
      <c r="G51" s="173"/>
      <c r="H51" s="173"/>
      <c r="I51" s="173"/>
      <c r="J51" s="174">
        <f>E10</f>
        <v>45017</v>
      </c>
      <c r="K51" s="174"/>
      <c r="L51" s="174"/>
      <c r="M51" s="174"/>
      <c r="N51" s="12" t="s">
        <v>80</v>
      </c>
    </row>
    <row r="52" spans="2:14">
      <c r="B52" s="12" t="s">
        <v>45</v>
      </c>
    </row>
    <row r="53" spans="2:14">
      <c r="B53" s="12" t="s">
        <v>71</v>
      </c>
    </row>
  </sheetData>
  <sheetProtection algorithmName="SHA-512" hashValue="6teq+Pf4tE14bHlozHlXOAboidKaOvR2vlRlwVVlwB9ssAUdoJ+7uFNqZtDdbADlXO1kveEXeTNfBz2ZCOvNqQ==" saltValue="0AJBxL4baAEidn7UlbYy+w==" spinCount="100000" sheet="1"/>
  <protectedRanges>
    <protectedRange sqref="B34" name="範囲5"/>
    <protectedRange sqref="B30:T31" name="範囲3"/>
    <protectedRange sqref="O21:T25 B14:H25 O15:T19 Y21:AB25 K14:N25 Y15:AB19" name="範囲4"/>
    <protectedRange sqref="G6:P7 U6:AD7" name="範囲1_1"/>
  </protectedRanges>
  <mergeCells count="174">
    <mergeCell ref="B14:D19"/>
    <mergeCell ref="CH15:CH19"/>
    <mergeCell ref="CH21:CH25"/>
    <mergeCell ref="CE14:CG14"/>
    <mergeCell ref="CG21:CG25"/>
    <mergeCell ref="CG15:CG19"/>
    <mergeCell ref="AC20:AE25"/>
    <mergeCell ref="BQ24:BS24"/>
    <mergeCell ref="BT24:BV24"/>
    <mergeCell ref="BN24:BP24"/>
    <mergeCell ref="B39:D39"/>
    <mergeCell ref="B51:I51"/>
    <mergeCell ref="J51:M51"/>
    <mergeCell ref="E13:H13"/>
    <mergeCell ref="E14:H19"/>
    <mergeCell ref="E20:H25"/>
    <mergeCell ref="I13:N13"/>
    <mergeCell ref="K14:N14"/>
    <mergeCell ref="K15:N15"/>
    <mergeCell ref="K16:N16"/>
    <mergeCell ref="AU41:AX41"/>
    <mergeCell ref="Y39:AA39"/>
    <mergeCell ref="AB39:AD39"/>
    <mergeCell ref="R41:T41"/>
    <mergeCell ref="U41:W41"/>
    <mergeCell ref="X41:Z41"/>
    <mergeCell ref="AA41:AC41"/>
    <mergeCell ref="AD41:AF41"/>
    <mergeCell ref="E39:G39"/>
    <mergeCell ref="R39:T39"/>
    <mergeCell ref="U39:W39"/>
    <mergeCell ref="B34:AE36"/>
    <mergeCell ref="B38:D38"/>
    <mergeCell ref="E38:G38"/>
    <mergeCell ref="R38:T38"/>
    <mergeCell ref="U38:W38"/>
    <mergeCell ref="Y38:AA38"/>
    <mergeCell ref="AB38:AD38"/>
    <mergeCell ref="B30:F30"/>
    <mergeCell ref="G30:K30"/>
    <mergeCell ref="L30:P30"/>
    <mergeCell ref="Q30:T30"/>
    <mergeCell ref="B31:F31"/>
    <mergeCell ref="G31:K31"/>
    <mergeCell ref="L31:P31"/>
    <mergeCell ref="Q31:T31"/>
    <mergeCell ref="I23:J23"/>
    <mergeCell ref="Z26:AB26"/>
    <mergeCell ref="AC26:AE26"/>
    <mergeCell ref="B29:F29"/>
    <mergeCell ref="G29:K29"/>
    <mergeCell ref="L29:P29"/>
    <mergeCell ref="Q29:T29"/>
    <mergeCell ref="B20:D25"/>
    <mergeCell ref="Y24:AB24"/>
    <mergeCell ref="I25:J25"/>
    <mergeCell ref="O25:T25"/>
    <mergeCell ref="U25:V25"/>
    <mergeCell ref="Y25:AB25"/>
    <mergeCell ref="K24:N24"/>
    <mergeCell ref="K25:N25"/>
    <mergeCell ref="W20:X25"/>
    <mergeCell ref="I24:J24"/>
    <mergeCell ref="O24:T24"/>
    <mergeCell ref="I22:J22"/>
    <mergeCell ref="BN23:BP23"/>
    <mergeCell ref="BQ23:BS23"/>
    <mergeCell ref="BT23:BV23"/>
    <mergeCell ref="BW24:BY24"/>
    <mergeCell ref="BZ24:CB24"/>
    <mergeCell ref="BZ23:CB23"/>
    <mergeCell ref="O23:T23"/>
    <mergeCell ref="U23:V23"/>
    <mergeCell ref="Y23:AB23"/>
    <mergeCell ref="O21:T21"/>
    <mergeCell ref="U21:V21"/>
    <mergeCell ref="Y21:AB21"/>
    <mergeCell ref="BF24:BG24"/>
    <mergeCell ref="BH24:BJ24"/>
    <mergeCell ref="K23:N23"/>
    <mergeCell ref="U24:V24"/>
    <mergeCell ref="O22:T22"/>
    <mergeCell ref="U22:V22"/>
    <mergeCell ref="Y22:AB22"/>
    <mergeCell ref="BK24:BM24"/>
    <mergeCell ref="I20:J20"/>
    <mergeCell ref="O20:T20"/>
    <mergeCell ref="U20:V20"/>
    <mergeCell ref="Y20:AB20"/>
    <mergeCell ref="BW23:BY23"/>
    <mergeCell ref="BF23:BG23"/>
    <mergeCell ref="BH23:BJ23"/>
    <mergeCell ref="BK23:BM23"/>
    <mergeCell ref="K22:N22"/>
    <mergeCell ref="K20:N20"/>
    <mergeCell ref="K21:N21"/>
    <mergeCell ref="Y18:AB18"/>
    <mergeCell ref="I19:J19"/>
    <mergeCell ref="O19:T19"/>
    <mergeCell ref="U19:V19"/>
    <mergeCell ref="Y19:AB19"/>
    <mergeCell ref="K18:N18"/>
    <mergeCell ref="K19:N19"/>
    <mergeCell ref="I21:J21"/>
    <mergeCell ref="I16:J16"/>
    <mergeCell ref="O16:T16"/>
    <mergeCell ref="U16:V16"/>
    <mergeCell ref="W14:X19"/>
    <mergeCell ref="I18:J18"/>
    <mergeCell ref="O18:T18"/>
    <mergeCell ref="U18:V18"/>
    <mergeCell ref="I14:J14"/>
    <mergeCell ref="O14:T14"/>
    <mergeCell ref="U14:V14"/>
    <mergeCell ref="BQ15:BS15"/>
    <mergeCell ref="BT15:BV15"/>
    <mergeCell ref="BW15:BY15"/>
    <mergeCell ref="BZ15:CB15"/>
    <mergeCell ref="Y16:AB16"/>
    <mergeCell ref="I17:J17"/>
    <mergeCell ref="O17:T17"/>
    <mergeCell ref="U17:V17"/>
    <mergeCell ref="Y17:AB17"/>
    <mergeCell ref="K17:N17"/>
    <mergeCell ref="BZ14:CB14"/>
    <mergeCell ref="I15:J15"/>
    <mergeCell ref="O15:T15"/>
    <mergeCell ref="U15:V15"/>
    <mergeCell ref="Y15:AB15"/>
    <mergeCell ref="BF15:BG15"/>
    <mergeCell ref="BH15:BJ15"/>
    <mergeCell ref="BK15:BM15"/>
    <mergeCell ref="BN15:BP15"/>
    <mergeCell ref="BN14:BP14"/>
    <mergeCell ref="BN13:BP13"/>
    <mergeCell ref="AC14:AE19"/>
    <mergeCell ref="BT13:BV13"/>
    <mergeCell ref="BW13:BY13"/>
    <mergeCell ref="BZ13:CB13"/>
    <mergeCell ref="BQ13:BS13"/>
    <mergeCell ref="BQ14:BS14"/>
    <mergeCell ref="BT14:BV14"/>
    <mergeCell ref="BW14:BY14"/>
    <mergeCell ref="BF14:BG14"/>
    <mergeCell ref="AC13:AE13"/>
    <mergeCell ref="BF13:BG13"/>
    <mergeCell ref="W13:X13"/>
    <mergeCell ref="Y14:AB14"/>
    <mergeCell ref="BH13:BJ13"/>
    <mergeCell ref="BK13:BM13"/>
    <mergeCell ref="BH14:BJ14"/>
    <mergeCell ref="BK14:BM14"/>
    <mergeCell ref="B9:V9"/>
    <mergeCell ref="E10:I10"/>
    <mergeCell ref="B13:D13"/>
    <mergeCell ref="O13:T13"/>
    <mergeCell ref="U13:V13"/>
    <mergeCell ref="Y13:AB13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B2:S2"/>
    <mergeCell ref="T2:X2"/>
    <mergeCell ref="Y2:AE2"/>
    <mergeCell ref="B3:S3"/>
    <mergeCell ref="T3:X3"/>
    <mergeCell ref="AD3:AE3"/>
    <mergeCell ref="AA3:AB3"/>
  </mergeCells>
  <phoneticPr fontId="2"/>
  <conditionalFormatting sqref="G30:K31">
    <cfRule type="cellIs" dxfId="6" priority="1" stopIfTrue="1" operator="notEqual">
      <formula>B30=$BA$27</formula>
    </cfRule>
  </conditionalFormatting>
  <conditionalFormatting sqref="Y21:AB25 Y15:AB19">
    <cfRule type="expression" dxfId="5" priority="2" stopIfTrue="1">
      <formula>$AH15=1</formula>
    </cfRule>
  </conditionalFormatting>
  <conditionalFormatting sqref="B14 B20">
    <cfRule type="expression" dxfId="4" priority="3" stopIfTrue="1">
      <formula>$AG14&gt;=1</formula>
    </cfRule>
  </conditionalFormatting>
  <conditionalFormatting sqref="AT43:AU44">
    <cfRule type="expression" dxfId="3" priority="4" stopIfTrue="1">
      <formula>$BA$25</formula>
    </cfRule>
  </conditionalFormatting>
  <conditionalFormatting sqref="AS43:AS44">
    <cfRule type="cellIs" dxfId="2" priority="5" stopIfTrue="1" operator="equal">
      <formula>$BA$25</formula>
    </cfRule>
  </conditionalFormatting>
  <conditionalFormatting sqref="AV43:AV44">
    <cfRule type="cellIs" dxfId="1" priority="6" stopIfTrue="1" operator="equal">
      <formula>$BA$14</formula>
    </cfRule>
  </conditionalFormatting>
  <conditionalFormatting sqref="Q43:Q44 T43:T44 W43:W44 Z43:Z44 AC43:AC44">
    <cfRule type="cellIs" dxfId="0" priority="7" stopIfTrue="1" operator="equal">
      <formula>0</formula>
    </cfRule>
  </conditionalFormatting>
  <dataValidations count="3">
    <dataValidation type="list" allowBlank="1" showInputMessage="1" showErrorMessage="1" sqref="Y21:Y25 Y15:Y19">
      <formula1>$BC$14:$BC$16</formula1>
    </dataValidation>
    <dataValidation type="list" allowBlank="1" showInputMessage="1" showErrorMessage="1" sqref="Q30:T31 B14 B20">
      <formula1>$BA$14:$BA$16</formula1>
    </dataValidation>
    <dataValidation type="list" allowBlank="1" showInputMessage="1" showErrorMessage="1" sqref="B30:F31">
      <formula1>$BA$25:$BA$27</formula1>
    </dataValidation>
  </dataValidations>
  <pageMargins left="0.6692913385826772" right="0.43307086614173229" top="0.78740157480314965" bottom="0.62992125984251968" header="0.51181102362204722" footer="0.51181102362204722"/>
  <pageSetup paperSize="9" scale="95" orientation="portrait" blackAndWhite="1" r:id="rId1"/>
  <headerFooter alignWithMargins="0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全国年代別団体</vt:lpstr>
      <vt:lpstr>全国年代別団体!Print_Area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2022-07-09T02:32:11Z</cp:lastPrinted>
  <dcterms:created xsi:type="dcterms:W3CDTF">2022-06-04T13:22:54Z</dcterms:created>
  <dcterms:modified xsi:type="dcterms:W3CDTF">2022-07-09T04:11:03Z</dcterms:modified>
</cp:coreProperties>
</file>